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8455" windowHeight="11730" activeTab="0"/>
  </bookViews>
  <sheets>
    <sheet name="приложение 7.2" sheetId="1" r:id="rId1"/>
  </sheets>
  <definedNames>
    <definedName name="_xlnm.Print_Area" localSheetId="0">'приложение 7.2'!$A$1:$AJ$40</definedName>
  </definedNames>
  <calcPr fullCalcOnLoad="1"/>
</workbook>
</file>

<file path=xl/sharedStrings.xml><?xml version="1.0" encoding="utf-8"?>
<sst xmlns="http://schemas.openxmlformats.org/spreadsheetml/2006/main" count="93" uniqueCount="73">
  <si>
    <t>** - согласно проектно-сметной документации с учетом перевода в прогнозные цены планируемого периода с НДС</t>
  </si>
  <si>
    <t>* - с разделением объектов на ПС, ВЛ и КЛ с указанием уровня напряжения</t>
  </si>
  <si>
    <t>Начальник УКС</t>
  </si>
  <si>
    <t xml:space="preserve">Начальник ОКС          </t>
  </si>
  <si>
    <t>Концентраторы</t>
  </si>
  <si>
    <t>Приборы</t>
  </si>
  <si>
    <t>Приобретение ОС (интеграция)</t>
  </si>
  <si>
    <t>Установка Аскуэ розничного рынка 2015-2017</t>
  </si>
  <si>
    <t xml:space="preserve">Прочее </t>
  </si>
  <si>
    <t>2-й этап строительства гаража на территории базы АО "Улан-Удэ Энерго"</t>
  </si>
  <si>
    <t>2,2,5</t>
  </si>
  <si>
    <t>Оформление земельных участков</t>
  </si>
  <si>
    <t>2,2,4</t>
  </si>
  <si>
    <t>СИП</t>
  </si>
  <si>
    <t>опоры деревянные на ж/б приставках</t>
  </si>
  <si>
    <t>Обеспечение технологическим присоединением льготной категории заявителей  до 15 кВт и заявителей с мощностью свыше 15 кВт</t>
  </si>
  <si>
    <t>2,2,3</t>
  </si>
  <si>
    <t>ААБл-10    3*240</t>
  </si>
  <si>
    <t>Строительство КЛ-6кВ ф.4 ПС "Районная" выход на РП-18</t>
  </si>
  <si>
    <t>2,2,2</t>
  </si>
  <si>
    <t>Строительство КЛ-6кВ ф.7 ПС "Районная" на ТП-1096</t>
  </si>
  <si>
    <t>2,2,1</t>
  </si>
  <si>
    <t>Прочее новое строительство</t>
  </si>
  <si>
    <t>2.2.</t>
  </si>
  <si>
    <t>Энергосбережение и повышение энергетической эффективности</t>
  </si>
  <si>
    <t>Новое строительство</t>
  </si>
  <si>
    <t>2.</t>
  </si>
  <si>
    <t>2 ТНДС-10000</t>
  </si>
  <si>
    <t>Реконструкция ПС 35/6кВ "КТП-1" (приобретение трансформаторов 2*10000 кВА)</t>
  </si>
  <si>
    <t>1.1.2.</t>
  </si>
  <si>
    <t>Реконструкция ПС 35/6 кВ "КТП-1" (замена выключателей 35кВ, замена выключаи\телей 6кВ, замена защиты трансформаторов 35/6кВ и отходящих линий, установка транформаторов)</t>
  </si>
  <si>
    <t>1.1.1.</t>
  </si>
  <si>
    <t>1.1.</t>
  </si>
  <si>
    <t>Техническое перевооружение и реконструкция</t>
  </si>
  <si>
    <t xml:space="preserve">ВСЕГО, </t>
  </si>
  <si>
    <t>протяженность, км</t>
  </si>
  <si>
    <t>Марка кабеля</t>
  </si>
  <si>
    <t>Тип опор</t>
  </si>
  <si>
    <t>Нормативный срок службы, лет</t>
  </si>
  <si>
    <t>год ввода в эксплуа-тацию</t>
  </si>
  <si>
    <t>Мощность, МВА</t>
  </si>
  <si>
    <t>Количество и марка силовых трансформаторов, шт</t>
  </si>
  <si>
    <t>год ввода в эксплуатацию</t>
  </si>
  <si>
    <t>тепловая энергия, 
Гкал/час</t>
  </si>
  <si>
    <t>мощность, МВт</t>
  </si>
  <si>
    <t>Нормативный 
срок службы, 
лет</t>
  </si>
  <si>
    <t>прочие</t>
  </si>
  <si>
    <t>оборудование и материалы</t>
  </si>
  <si>
    <t>СМР</t>
  </si>
  <si>
    <t>ПИР</t>
  </si>
  <si>
    <t>Всего</t>
  </si>
  <si>
    <t>Иные 
объекты</t>
  </si>
  <si>
    <t>Линии электропередачи</t>
  </si>
  <si>
    <t xml:space="preserve">Подстанции </t>
  </si>
  <si>
    <t>Генерирующие объекты</t>
  </si>
  <si>
    <t>Технические характеристики созданных объектов</t>
  </si>
  <si>
    <t>Фактически профинансировано (с НДС), млн. руб.</t>
  </si>
  <si>
    <t>Оклонение фактической стоимости работ от плановой стоимости (без НДС), млн. руб.</t>
  </si>
  <si>
    <t>Фактически освоено с НДС, млн. руб.</t>
  </si>
  <si>
    <t>Плановый объем освоения с НДС, млн. руб.*</t>
  </si>
  <si>
    <t>Наименование объекта*</t>
  </si>
  <si>
    <t xml:space="preserve"> </t>
  </si>
  <si>
    <t>М.П.</t>
  </si>
  <si>
    <t>«___»________ 20__ года</t>
  </si>
  <si>
    <t>(подпись)</t>
  </si>
  <si>
    <t xml:space="preserve">   О.М.Шпилевский</t>
  </si>
  <si>
    <t xml:space="preserve">                                       Генеральный директор</t>
  </si>
  <si>
    <t xml:space="preserve">                          Утверждаю</t>
  </si>
  <si>
    <t>(представляется ежеквартально)</t>
  </si>
  <si>
    <t>Отчет об исполнении основных этапов работ по реализации инвестиционной программы
АО "Улан-Удэ Энерго" за 2 квартал 2016г., млн.руб.</t>
  </si>
  <si>
    <t>от «___»________2010 г. №____</t>
  </si>
  <si>
    <t>к приказу Минэнерго России</t>
  </si>
  <si>
    <t>Приложение  №  7.2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</si>
</sst>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/m;@"/>
    <numFmt numFmtId="166" formatCode="0.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54" applyNumberFormat="1" applyFont="1" applyBorder="1" applyAlignment="1">
      <alignment horizontal="left" vertical="center" wrapText="1"/>
      <protection/>
    </xf>
    <xf numFmtId="0" fontId="0" fillId="0" borderId="0" xfId="52" applyFont="1" applyBorder="1" applyAlignment="1">
      <alignment horizontal="left" vertical="center" wrapText="1"/>
      <protection/>
    </xf>
    <xf numFmtId="1" fontId="4" fillId="0" borderId="0" xfId="0" applyNumberFormat="1" applyFont="1" applyAlignment="1">
      <alignment horizontal="left" vertical="top"/>
    </xf>
    <xf numFmtId="0" fontId="0" fillId="0" borderId="0" xfId="0" applyFont="1" applyFill="1" applyAlignment="1">
      <alignment horizontal="center" wrapText="1"/>
    </xf>
    <xf numFmtId="0" fontId="0" fillId="33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64" fontId="0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" fontId="4" fillId="0" borderId="0" xfId="0" applyNumberFormat="1" applyFont="1" applyFill="1" applyBorder="1" applyAlignment="1">
      <alignment vertical="center" wrapText="1"/>
    </xf>
    <xf numFmtId="164" fontId="0" fillId="0" borderId="0" xfId="54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wrapText="1"/>
    </xf>
    <xf numFmtId="16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0" fontId="2" fillId="0" borderId="0" xfId="52" applyFont="1" applyBorder="1" applyAlignment="1">
      <alignment horizontal="left" vertical="center" wrapText="1"/>
      <protection/>
    </xf>
    <xf numFmtId="164" fontId="0" fillId="33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2" fontId="4" fillId="0" borderId="11" xfId="0" applyNumberFormat="1" applyFont="1" applyFill="1" applyBorder="1" applyAlignment="1">
      <alignment vertical="center" wrapText="1"/>
    </xf>
    <xf numFmtId="164" fontId="0" fillId="0" borderId="11" xfId="54" applyNumberFormat="1" applyFont="1" applyFill="1" applyBorder="1" applyAlignment="1">
      <alignment vertical="center" wrapText="1"/>
      <protection/>
    </xf>
    <xf numFmtId="2" fontId="4" fillId="0" borderId="11" xfId="0" applyNumberFormat="1" applyFont="1" applyFill="1" applyBorder="1" applyAlignment="1">
      <alignment wrapText="1"/>
    </xf>
    <xf numFmtId="164" fontId="0" fillId="33" borderId="11" xfId="0" applyNumberFormat="1" applyFont="1" applyFill="1" applyBorder="1" applyAlignment="1">
      <alignment horizontal="right" wrapText="1"/>
    </xf>
    <xf numFmtId="164" fontId="0" fillId="0" borderId="11" xfId="0" applyNumberFormat="1" applyFont="1" applyFill="1" applyBorder="1" applyAlignment="1">
      <alignment horizontal="right" wrapText="1"/>
    </xf>
    <xf numFmtId="16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 wrapText="1"/>
    </xf>
    <xf numFmtId="164" fontId="0" fillId="0" borderId="11" xfId="0" applyNumberFormat="1" applyFont="1" applyBorder="1" applyAlignment="1">
      <alignment horizontal="right" wrapText="1"/>
    </xf>
    <xf numFmtId="0" fontId="2" fillId="0" borderId="11" xfId="52" applyFont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right"/>
    </xf>
    <xf numFmtId="164" fontId="0" fillId="0" borderId="11" xfId="52" applyNumberFormat="1" applyFont="1" applyFill="1" applyBorder="1" applyAlignment="1">
      <alignment horizontal="right" wrapText="1"/>
      <protection/>
    </xf>
    <xf numFmtId="165" fontId="2" fillId="0" borderId="11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164" fontId="0" fillId="33" borderId="11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right" vertical="center" wrapText="1"/>
    </xf>
    <xf numFmtId="166" fontId="0" fillId="0" borderId="11" xfId="0" applyNumberFormat="1" applyFont="1" applyFill="1" applyBorder="1" applyAlignment="1">
      <alignment horizontal="right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5" fillId="0" borderId="11" xfId="52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164" fontId="0" fillId="0" borderId="11" xfId="54" applyNumberFormat="1" applyFont="1" applyFill="1" applyBorder="1" applyAlignment="1">
      <alignment horizontal="right" wrapText="1"/>
      <protection/>
    </xf>
    <xf numFmtId="0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/>
    </xf>
    <xf numFmtId="1" fontId="4" fillId="0" borderId="11" xfId="0" applyNumberFormat="1" applyFont="1" applyFill="1" applyBorder="1" applyAlignment="1">
      <alignment vertical="center" wrapText="1"/>
    </xf>
    <xf numFmtId="164" fontId="4" fillId="33" borderId="11" xfId="0" applyNumberFormat="1" applyFont="1" applyFill="1" applyBorder="1" applyAlignment="1">
      <alignment horizontal="right" wrapText="1"/>
    </xf>
    <xf numFmtId="164" fontId="4" fillId="0" borderId="11" xfId="0" applyNumberFormat="1" applyFont="1" applyFill="1" applyBorder="1" applyAlignment="1">
      <alignment horizontal="right" wrapText="1"/>
    </xf>
    <xf numFmtId="164" fontId="4" fillId="0" borderId="11" xfId="54" applyNumberFormat="1" applyFont="1" applyFill="1" applyBorder="1" applyAlignment="1">
      <alignment horizontal="right" wrapText="1"/>
      <protection/>
    </xf>
    <xf numFmtId="164" fontId="4" fillId="0" borderId="11" xfId="0" applyNumberFormat="1" applyFont="1" applyBorder="1" applyAlignment="1">
      <alignment horizontal="right" wrapText="1"/>
    </xf>
    <xf numFmtId="0" fontId="5" fillId="0" borderId="11" xfId="54" applyNumberFormat="1" applyFont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wrapText="1"/>
    </xf>
    <xf numFmtId="164" fontId="0" fillId="0" borderId="11" xfId="52" applyNumberFormat="1" applyFont="1" applyFill="1" applyBorder="1" applyAlignment="1">
      <alignment horizontal="right"/>
      <protection/>
    </xf>
    <xf numFmtId="0" fontId="2" fillId="0" borderId="12" xfId="52" applyFont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0" fillId="0" borderId="11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distributed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distributed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right"/>
    </xf>
    <xf numFmtId="2" fontId="11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J83"/>
  <sheetViews>
    <sheetView tabSelected="1" view="pageBreakPreview" zoomScale="75" zoomScaleNormal="70" zoomScaleSheetLayoutView="75" zoomScalePageLayoutView="0" workbookViewId="0" topLeftCell="D1">
      <selection activeCell="D41" sqref="A41:IV50"/>
    </sheetView>
  </sheetViews>
  <sheetFormatPr defaultColWidth="9.00390625" defaultRowHeight="15.75" outlineLevelRow="1"/>
  <cols>
    <col min="1" max="1" width="11.75390625" style="1" bestFit="1" customWidth="1"/>
    <col min="2" max="2" width="36.875" style="1" bestFit="1" customWidth="1"/>
    <col min="3" max="3" width="11.625" style="1" customWidth="1"/>
    <col min="4" max="4" width="9.125" style="1" customWidth="1"/>
    <col min="5" max="5" width="11.00390625" style="2" customWidth="1"/>
    <col min="6" max="6" width="10.50390625" style="2" customWidth="1"/>
    <col min="7" max="7" width="7.50390625" style="2" customWidth="1"/>
    <col min="8" max="8" width="10.25390625" style="2" customWidth="1"/>
    <col min="9" max="9" width="8.625" style="2" customWidth="1"/>
    <col min="10" max="10" width="9.25390625" style="2" customWidth="1"/>
    <col min="11" max="11" width="7.875" style="2" customWidth="1"/>
    <col min="12" max="12" width="7.75390625" style="2" customWidth="1"/>
    <col min="13" max="13" width="8.375" style="2" customWidth="1"/>
    <col min="14" max="14" width="8.00390625" style="2" customWidth="1"/>
    <col min="15" max="15" width="8.25390625" style="2" customWidth="1"/>
    <col min="16" max="16" width="8.00390625" style="2" customWidth="1"/>
    <col min="17" max="17" width="8.125" style="2" customWidth="1"/>
    <col min="18" max="18" width="9.00390625" style="3" customWidth="1"/>
    <col min="19" max="19" width="7.75390625" style="3" customWidth="1"/>
    <col min="20" max="20" width="7.50390625" style="3" customWidth="1"/>
    <col min="21" max="21" width="7.625" style="3" customWidth="1"/>
    <col min="22" max="22" width="7.75390625" style="3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9.625" style="2" customWidth="1"/>
    <col min="28" max="28" width="9.125" style="2" customWidth="1"/>
    <col min="29" max="29" width="9.875" style="2" customWidth="1"/>
    <col min="30" max="30" width="7.75390625" style="2" customWidth="1"/>
    <col min="31" max="31" width="9.375" style="2" customWidth="1"/>
    <col min="32" max="32" width="9.00390625" style="2" customWidth="1"/>
    <col min="33" max="33" width="11.75390625" style="2" customWidth="1"/>
    <col min="34" max="34" width="8.625" style="2" customWidth="1"/>
    <col min="35" max="35" width="9.625" style="2" customWidth="1"/>
    <col min="36" max="36" width="13.625" style="1" customWidth="1"/>
    <col min="37" max="16384" width="9.00390625" style="1" customWidth="1"/>
  </cols>
  <sheetData>
    <row r="1" spans="33:36" ht="20.25">
      <c r="AG1" s="98"/>
      <c r="AH1" s="98"/>
      <c r="AI1" s="98"/>
      <c r="AJ1" s="99" t="s">
        <v>72</v>
      </c>
    </row>
    <row r="2" spans="33:36" ht="20.25">
      <c r="AG2" s="98"/>
      <c r="AH2" s="98"/>
      <c r="AI2" s="98"/>
      <c r="AJ2" s="99" t="s">
        <v>71</v>
      </c>
    </row>
    <row r="3" spans="33:36" ht="20.25">
      <c r="AG3" s="98"/>
      <c r="AH3" s="98"/>
      <c r="AI3" s="98"/>
      <c r="AJ3" s="99" t="s">
        <v>70</v>
      </c>
    </row>
    <row r="4" spans="33:36" ht="20.25">
      <c r="AG4" s="98"/>
      <c r="AH4" s="98"/>
      <c r="AI4" s="105"/>
      <c r="AJ4" s="97"/>
    </row>
    <row r="5" spans="33:36" ht="20.25">
      <c r="AG5" s="98"/>
      <c r="AH5" s="98"/>
      <c r="AI5" s="98"/>
      <c r="AJ5" s="97"/>
    </row>
    <row r="6" spans="1:36" ht="57.75" customHeight="1">
      <c r="A6" s="117" t="s">
        <v>69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</row>
    <row r="7" spans="1:36" ht="38.25" customHeight="1">
      <c r="A7" s="101"/>
      <c r="B7" s="101"/>
      <c r="C7" s="101"/>
      <c r="D7" s="101"/>
      <c r="E7" s="101"/>
      <c r="F7" s="101"/>
      <c r="G7" s="101"/>
      <c r="H7" s="102"/>
      <c r="I7" s="102"/>
      <c r="J7" s="102"/>
      <c r="K7" s="102"/>
      <c r="L7" s="102"/>
      <c r="M7" s="102"/>
      <c r="N7" s="102"/>
      <c r="O7" s="104"/>
      <c r="P7" s="102"/>
      <c r="Q7" s="102"/>
      <c r="R7" s="103" t="s">
        <v>68</v>
      </c>
      <c r="S7" s="103"/>
      <c r="T7" s="103"/>
      <c r="U7" s="103"/>
      <c r="V7" s="103"/>
      <c r="W7" s="101"/>
      <c r="X7" s="101"/>
      <c r="Y7" s="101"/>
      <c r="Z7" s="101"/>
      <c r="AA7" s="102"/>
      <c r="AB7" s="102"/>
      <c r="AC7" s="102"/>
      <c r="AD7" s="102"/>
      <c r="AE7" s="102"/>
      <c r="AF7" s="102"/>
      <c r="AG7" s="102"/>
      <c r="AH7" s="102"/>
      <c r="AI7" s="102"/>
      <c r="AJ7" s="101"/>
    </row>
    <row r="8" spans="33:36" ht="20.25">
      <c r="AG8" s="98"/>
      <c r="AH8" s="98"/>
      <c r="AI8" s="98"/>
      <c r="AJ8" s="99" t="s">
        <v>67</v>
      </c>
    </row>
    <row r="9" spans="32:35" ht="20.25">
      <c r="AF9" s="98" t="s">
        <v>66</v>
      </c>
      <c r="AG9" s="98"/>
      <c r="AH9" s="99"/>
      <c r="AI9" s="1"/>
    </row>
    <row r="10" spans="33:36" ht="20.25">
      <c r="AG10" s="98"/>
      <c r="AH10" s="98"/>
      <c r="AI10" s="98" t="s">
        <v>65</v>
      </c>
      <c r="AJ10" s="99"/>
    </row>
    <row r="11" spans="33:36" ht="20.25">
      <c r="AG11" s="98"/>
      <c r="AH11" s="98"/>
      <c r="AI11" s="98"/>
      <c r="AJ11" s="99"/>
    </row>
    <row r="12" spans="33:36" ht="20.25">
      <c r="AG12" s="98"/>
      <c r="AH12" s="98"/>
      <c r="AI12" s="98"/>
      <c r="AJ12" s="99"/>
    </row>
    <row r="13" spans="33:36" ht="20.25">
      <c r="AG13" s="98"/>
      <c r="AH13" s="98"/>
      <c r="AI13" s="98"/>
      <c r="AJ13" s="100" t="s">
        <v>64</v>
      </c>
    </row>
    <row r="14" spans="33:36" ht="20.25">
      <c r="AG14" s="98"/>
      <c r="AH14" s="98"/>
      <c r="AI14" s="98"/>
      <c r="AJ14" s="99" t="s">
        <v>63</v>
      </c>
    </row>
    <row r="15" spans="33:36" ht="20.25">
      <c r="AG15" s="98"/>
      <c r="AH15" s="98"/>
      <c r="AI15" s="98"/>
      <c r="AJ15" s="99" t="s">
        <v>62</v>
      </c>
    </row>
    <row r="16" spans="33:36" ht="21" thickBot="1">
      <c r="AG16" s="98"/>
      <c r="AH16" s="98"/>
      <c r="AI16" s="98"/>
      <c r="AJ16" s="97"/>
    </row>
    <row r="17" spans="1:36" ht="22.5" customHeight="1">
      <c r="A17" s="113" t="s">
        <v>61</v>
      </c>
      <c r="B17" s="110" t="s">
        <v>60</v>
      </c>
      <c r="C17" s="106" t="s">
        <v>59</v>
      </c>
      <c r="D17" s="106"/>
      <c r="E17" s="106"/>
      <c r="F17" s="106"/>
      <c r="G17" s="106"/>
      <c r="H17" s="106" t="s">
        <v>58</v>
      </c>
      <c r="I17" s="106"/>
      <c r="J17" s="106"/>
      <c r="K17" s="106"/>
      <c r="L17" s="106"/>
      <c r="M17" s="106" t="s">
        <v>57</v>
      </c>
      <c r="N17" s="106"/>
      <c r="O17" s="106"/>
      <c r="P17" s="106"/>
      <c r="Q17" s="106"/>
      <c r="R17" s="108" t="s">
        <v>56</v>
      </c>
      <c r="S17" s="108"/>
      <c r="T17" s="108"/>
      <c r="U17" s="108"/>
      <c r="V17" s="108"/>
      <c r="W17" s="120" t="s">
        <v>55</v>
      </c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1"/>
    </row>
    <row r="18" spans="1:36" ht="27.75" customHeight="1">
      <c r="A18" s="114"/>
      <c r="B18" s="111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9"/>
      <c r="S18" s="109"/>
      <c r="T18" s="109"/>
      <c r="U18" s="109"/>
      <c r="V18" s="109"/>
      <c r="W18" s="107" t="s">
        <v>54</v>
      </c>
      <c r="X18" s="107"/>
      <c r="Y18" s="107"/>
      <c r="Z18" s="107"/>
      <c r="AA18" s="116" t="s">
        <v>53</v>
      </c>
      <c r="AB18" s="116"/>
      <c r="AC18" s="116"/>
      <c r="AD18" s="116"/>
      <c r="AE18" s="116" t="s">
        <v>52</v>
      </c>
      <c r="AF18" s="116"/>
      <c r="AG18" s="116"/>
      <c r="AH18" s="116"/>
      <c r="AI18" s="116"/>
      <c r="AJ18" s="118" t="s">
        <v>51</v>
      </c>
    </row>
    <row r="19" spans="1:36" ht="79.5" customHeight="1">
      <c r="A19" s="115"/>
      <c r="B19" s="112"/>
      <c r="C19" s="51" t="s">
        <v>50</v>
      </c>
      <c r="D19" s="51" t="s">
        <v>49</v>
      </c>
      <c r="E19" s="51" t="s">
        <v>48</v>
      </c>
      <c r="F19" s="51" t="s">
        <v>47</v>
      </c>
      <c r="G19" s="51" t="s">
        <v>46</v>
      </c>
      <c r="H19" s="51" t="s">
        <v>50</v>
      </c>
      <c r="I19" s="51" t="s">
        <v>49</v>
      </c>
      <c r="J19" s="51" t="s">
        <v>48</v>
      </c>
      <c r="K19" s="51" t="s">
        <v>47</v>
      </c>
      <c r="L19" s="51" t="s">
        <v>46</v>
      </c>
      <c r="M19" s="51" t="s">
        <v>50</v>
      </c>
      <c r="N19" s="51" t="s">
        <v>49</v>
      </c>
      <c r="O19" s="51" t="s">
        <v>48</v>
      </c>
      <c r="P19" s="51" t="s">
        <v>47</v>
      </c>
      <c r="Q19" s="51" t="s">
        <v>46</v>
      </c>
      <c r="R19" s="96" t="s">
        <v>50</v>
      </c>
      <c r="S19" s="96" t="s">
        <v>49</v>
      </c>
      <c r="T19" s="96" t="s">
        <v>48</v>
      </c>
      <c r="U19" s="96" t="s">
        <v>47</v>
      </c>
      <c r="V19" s="96" t="s">
        <v>46</v>
      </c>
      <c r="W19" s="94" t="s">
        <v>42</v>
      </c>
      <c r="X19" s="93" t="s">
        <v>45</v>
      </c>
      <c r="Y19" s="51" t="s">
        <v>44</v>
      </c>
      <c r="Z19" s="51" t="s">
        <v>43</v>
      </c>
      <c r="AA19" s="92" t="s">
        <v>42</v>
      </c>
      <c r="AB19" s="91" t="s">
        <v>38</v>
      </c>
      <c r="AC19" s="91" t="s">
        <v>41</v>
      </c>
      <c r="AD19" s="91" t="s">
        <v>40</v>
      </c>
      <c r="AE19" s="92" t="s">
        <v>39</v>
      </c>
      <c r="AF19" s="91" t="s">
        <v>38</v>
      </c>
      <c r="AG19" s="86" t="s">
        <v>37</v>
      </c>
      <c r="AH19" s="86" t="s">
        <v>36</v>
      </c>
      <c r="AI19" s="91" t="s">
        <v>35</v>
      </c>
      <c r="AJ19" s="119"/>
    </row>
    <row r="20" spans="1:36" ht="30.75" customHeight="1">
      <c r="A20" s="89"/>
      <c r="B20" s="95" t="s">
        <v>34</v>
      </c>
      <c r="C20" s="72">
        <f>C21+C25</f>
        <v>10.358</v>
      </c>
      <c r="D20" s="72"/>
      <c r="E20" s="72">
        <f>E21+E25</f>
        <v>8.754</v>
      </c>
      <c r="F20" s="72">
        <f>F21+F25</f>
        <v>1.392</v>
      </c>
      <c r="G20" s="72">
        <f>G25</f>
        <v>0.212</v>
      </c>
      <c r="H20" s="72">
        <f>H21+H25+H33-0.001</f>
        <v>14.4559</v>
      </c>
      <c r="I20" s="72">
        <v>2.305</v>
      </c>
      <c r="J20" s="72">
        <f>J21+J25+J33</f>
        <v>8.634500000000001</v>
      </c>
      <c r="K20" s="72">
        <f>K21+K25+K33</f>
        <v>3.091</v>
      </c>
      <c r="L20" s="72">
        <f>L21+L25+L33</f>
        <v>0.4264</v>
      </c>
      <c r="M20" s="72">
        <f>H20-C20</f>
        <v>4.097899999999999</v>
      </c>
      <c r="N20" s="72"/>
      <c r="O20" s="72">
        <f>J20-E20</f>
        <v>-0.11949999999999861</v>
      </c>
      <c r="P20" s="72">
        <f>K20-F20</f>
        <v>1.6990000000000003</v>
      </c>
      <c r="Q20" s="72">
        <f>L20-G20</f>
        <v>0.2144</v>
      </c>
      <c r="R20" s="71">
        <f>R21+R25+R33</f>
        <v>33.647</v>
      </c>
      <c r="S20" s="71">
        <f>S21+S25+S33</f>
        <v>1.33</v>
      </c>
      <c r="T20" s="71">
        <f>T21+T25+T33</f>
        <v>26.334</v>
      </c>
      <c r="U20" s="71">
        <f>U21+U25+U33</f>
        <v>4.52</v>
      </c>
      <c r="V20" s="71">
        <f>V21+V25+V33</f>
        <v>1.463</v>
      </c>
      <c r="W20" s="94"/>
      <c r="X20" s="93"/>
      <c r="Y20" s="51"/>
      <c r="Z20" s="51"/>
      <c r="AA20" s="92"/>
      <c r="AB20" s="91"/>
      <c r="AC20" s="91"/>
      <c r="AD20" s="91"/>
      <c r="AE20" s="92"/>
      <c r="AF20" s="91"/>
      <c r="AG20" s="86"/>
      <c r="AH20" s="86"/>
      <c r="AI20" s="91"/>
      <c r="AJ20" s="90"/>
    </row>
    <row r="21" spans="1:36" ht="39" customHeight="1">
      <c r="A21" s="89">
        <v>1</v>
      </c>
      <c r="B21" s="68" t="s">
        <v>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4"/>
      <c r="S21" s="44"/>
      <c r="T21" s="44"/>
      <c r="U21" s="44"/>
      <c r="V21" s="44"/>
      <c r="W21" s="88"/>
      <c r="X21" s="87"/>
      <c r="Y21" s="66"/>
      <c r="Z21" s="66"/>
      <c r="AA21" s="86"/>
      <c r="AB21" s="65"/>
      <c r="AC21" s="65"/>
      <c r="AD21" s="65"/>
      <c r="AE21" s="86"/>
      <c r="AF21" s="65"/>
      <c r="AG21" s="86"/>
      <c r="AH21" s="86"/>
      <c r="AI21" s="65"/>
      <c r="AJ21" s="85"/>
    </row>
    <row r="22" spans="1:36" ht="43.5" customHeight="1">
      <c r="A22" s="63" t="s">
        <v>32</v>
      </c>
      <c r="B22" s="68" t="s">
        <v>24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4"/>
      <c r="S22" s="44"/>
      <c r="T22" s="44"/>
      <c r="U22" s="44"/>
      <c r="V22" s="44"/>
      <c r="W22" s="43"/>
      <c r="X22" s="41"/>
      <c r="Y22" s="41"/>
      <c r="Z22" s="41"/>
      <c r="AA22" s="65"/>
      <c r="AB22" s="84"/>
      <c r="AC22" s="66"/>
      <c r="AD22" s="65"/>
      <c r="AE22" s="41"/>
      <c r="AF22" s="41"/>
      <c r="AG22" s="41"/>
      <c r="AH22" s="41"/>
      <c r="AI22" s="41"/>
      <c r="AJ22" s="76"/>
    </row>
    <row r="23" spans="1:36" ht="115.5" customHeight="1">
      <c r="A23" s="82" t="s">
        <v>31</v>
      </c>
      <c r="B23" s="83" t="s">
        <v>30</v>
      </c>
      <c r="C23" s="49"/>
      <c r="D23" s="48"/>
      <c r="E23" s="48"/>
      <c r="F23" s="48"/>
      <c r="G23" s="48"/>
      <c r="H23" s="45"/>
      <c r="I23" s="47"/>
      <c r="J23" s="47"/>
      <c r="K23" s="47"/>
      <c r="L23" s="46"/>
      <c r="M23" s="45"/>
      <c r="N23" s="45"/>
      <c r="O23" s="45"/>
      <c r="P23" s="45"/>
      <c r="Q23" s="45"/>
      <c r="R23" s="44"/>
      <c r="S23" s="52"/>
      <c r="T23" s="52"/>
      <c r="U23" s="52"/>
      <c r="V23" s="58"/>
      <c r="W23" s="43"/>
      <c r="X23" s="41"/>
      <c r="Y23" s="41"/>
      <c r="Z23" s="41"/>
      <c r="AA23" s="78">
        <v>2016</v>
      </c>
      <c r="AB23" s="78">
        <v>20</v>
      </c>
      <c r="AC23" s="79" t="s">
        <v>27</v>
      </c>
      <c r="AD23" s="78">
        <v>20</v>
      </c>
      <c r="AE23" s="41"/>
      <c r="AF23" s="41"/>
      <c r="AG23" s="41"/>
      <c r="AH23" s="41"/>
      <c r="AI23" s="41"/>
      <c r="AJ23" s="76"/>
    </row>
    <row r="24" spans="1:36" ht="65.25" customHeight="1">
      <c r="A24" s="82" t="s">
        <v>29</v>
      </c>
      <c r="B24" s="81" t="s">
        <v>28</v>
      </c>
      <c r="C24" s="49"/>
      <c r="D24" s="48"/>
      <c r="E24" s="48"/>
      <c r="F24" s="45"/>
      <c r="G24" s="48"/>
      <c r="H24" s="80"/>
      <c r="I24" s="47"/>
      <c r="J24" s="47"/>
      <c r="K24" s="47"/>
      <c r="L24" s="47"/>
      <c r="M24" s="45"/>
      <c r="N24" s="45"/>
      <c r="O24" s="45"/>
      <c r="P24" s="45"/>
      <c r="Q24" s="45"/>
      <c r="R24" s="44"/>
      <c r="S24" s="52"/>
      <c r="T24" s="52"/>
      <c r="U24" s="52"/>
      <c r="V24" s="52"/>
      <c r="W24" s="43"/>
      <c r="X24" s="41"/>
      <c r="Y24" s="41"/>
      <c r="Z24" s="41"/>
      <c r="AA24" s="78">
        <v>2016</v>
      </c>
      <c r="AB24" s="78">
        <v>20</v>
      </c>
      <c r="AC24" s="79" t="s">
        <v>27</v>
      </c>
      <c r="AD24" s="78">
        <v>20</v>
      </c>
      <c r="AE24" s="61"/>
      <c r="AF24" s="61"/>
      <c r="AG24" s="41"/>
      <c r="AH24" s="57"/>
      <c r="AI24" s="77"/>
      <c r="AJ24" s="76"/>
    </row>
    <row r="25" spans="1:36" ht="18.75">
      <c r="A25" s="69" t="s">
        <v>26</v>
      </c>
      <c r="B25" s="75" t="s">
        <v>25</v>
      </c>
      <c r="C25" s="74">
        <f>C27</f>
        <v>10.358</v>
      </c>
      <c r="D25" s="74"/>
      <c r="E25" s="74">
        <f>E27</f>
        <v>8.754</v>
      </c>
      <c r="F25" s="74">
        <f>F27</f>
        <v>1.392</v>
      </c>
      <c r="G25" s="74">
        <f>G27</f>
        <v>0.212</v>
      </c>
      <c r="H25" s="73">
        <f>H27</f>
        <v>11.7449</v>
      </c>
      <c r="I25" s="73"/>
      <c r="J25" s="73">
        <f>J27</f>
        <v>8.634500000000001</v>
      </c>
      <c r="K25" s="73">
        <f>K27</f>
        <v>3.091</v>
      </c>
      <c r="L25" s="73">
        <f>L27</f>
        <v>0.0194</v>
      </c>
      <c r="M25" s="72">
        <f>H25-C25</f>
        <v>1.386899999999999</v>
      </c>
      <c r="N25" s="72"/>
      <c r="O25" s="72">
        <f>J25-E25</f>
        <v>-0.11949999999999861</v>
      </c>
      <c r="P25" s="72">
        <f>K25-F25</f>
        <v>1.6990000000000003</v>
      </c>
      <c r="Q25" s="72"/>
      <c r="R25" s="71">
        <f>R26+R27</f>
        <v>11.689</v>
      </c>
      <c r="S25" s="71"/>
      <c r="T25" s="71">
        <f>T26+T27</f>
        <v>6.666</v>
      </c>
      <c r="U25" s="71">
        <f>U26+U27</f>
        <v>4.52</v>
      </c>
      <c r="V25" s="71">
        <f>V26+V27</f>
        <v>0.503</v>
      </c>
      <c r="W25" s="43"/>
      <c r="X25" s="41"/>
      <c r="Y25" s="41"/>
      <c r="Z25" s="41"/>
      <c r="AA25" s="70"/>
      <c r="AB25" s="41"/>
      <c r="AC25" s="41"/>
      <c r="AD25" s="41"/>
      <c r="AE25" s="41"/>
      <c r="AF25" s="41"/>
      <c r="AG25" s="41"/>
      <c r="AH25" s="41"/>
      <c r="AI25" s="41"/>
      <c r="AJ25" s="40"/>
    </row>
    <row r="26" spans="1:36" ht="56.25">
      <c r="A26" s="69">
        <v>42006</v>
      </c>
      <c r="B26" s="68" t="s">
        <v>24</v>
      </c>
      <c r="C26" s="49"/>
      <c r="D26" s="48"/>
      <c r="E26" s="45"/>
      <c r="F26" s="48"/>
      <c r="G26" s="48"/>
      <c r="H26" s="67"/>
      <c r="I26" s="47"/>
      <c r="J26" s="46"/>
      <c r="K26" s="47"/>
      <c r="L26" s="47"/>
      <c r="M26" s="45"/>
      <c r="N26" s="45"/>
      <c r="O26" s="45"/>
      <c r="P26" s="45"/>
      <c r="Q26" s="45"/>
      <c r="R26" s="44"/>
      <c r="S26" s="44"/>
      <c r="T26" s="44"/>
      <c r="U26" s="44"/>
      <c r="V26" s="44"/>
      <c r="W26" s="43"/>
      <c r="X26" s="41"/>
      <c r="Y26" s="41"/>
      <c r="Z26" s="41"/>
      <c r="AA26" s="65"/>
      <c r="AB26" s="65"/>
      <c r="AC26" s="65"/>
      <c r="AD26" s="66"/>
      <c r="AE26" s="65"/>
      <c r="AF26" s="65"/>
      <c r="AG26" s="65"/>
      <c r="AH26" s="65"/>
      <c r="AI26" s="65"/>
      <c r="AJ26" s="64"/>
    </row>
    <row r="27" spans="1:36" ht="18.75">
      <c r="A27" s="63" t="s">
        <v>23</v>
      </c>
      <c r="B27" s="62" t="s">
        <v>22</v>
      </c>
      <c r="C27" s="49">
        <f>SUM(C28:C32)</f>
        <v>10.358</v>
      </c>
      <c r="D27" s="49"/>
      <c r="E27" s="49">
        <f>SUM(E28:E32)</f>
        <v>8.754</v>
      </c>
      <c r="F27" s="49">
        <f>SUM(F28:F32)</f>
        <v>1.392</v>
      </c>
      <c r="G27" s="49">
        <f>SUM(G28:G32)</f>
        <v>0.212</v>
      </c>
      <c r="H27" s="53">
        <f>SUM(H28:H32)</f>
        <v>11.7449</v>
      </c>
      <c r="I27" s="53"/>
      <c r="J27" s="53">
        <f>SUM(J28:J32)</f>
        <v>8.634500000000001</v>
      </c>
      <c r="K27" s="53">
        <f>SUM(K28:K32)</f>
        <v>3.091</v>
      </c>
      <c r="L27" s="53">
        <f>SUM(L28:L32)</f>
        <v>0.0194</v>
      </c>
      <c r="M27" s="45">
        <f>H27-C27</f>
        <v>1.386899999999999</v>
      </c>
      <c r="N27" s="45"/>
      <c r="O27" s="45">
        <f>J27-E27</f>
        <v>-0.11949999999999861</v>
      </c>
      <c r="P27" s="45">
        <f>K27-F27</f>
        <v>1.6990000000000003</v>
      </c>
      <c r="Q27" s="45"/>
      <c r="R27" s="44">
        <f>SUM(R28:R32)</f>
        <v>11.689</v>
      </c>
      <c r="S27" s="44"/>
      <c r="T27" s="44">
        <f>SUM(T28:T32)</f>
        <v>6.666</v>
      </c>
      <c r="U27" s="44">
        <f>SUM(U28:U32)</f>
        <v>4.52</v>
      </c>
      <c r="V27" s="44">
        <f>SUM(V28:V32)</f>
        <v>0.503</v>
      </c>
      <c r="W27" s="43"/>
      <c r="X27" s="41"/>
      <c r="Y27" s="41"/>
      <c r="Z27" s="41"/>
      <c r="AA27" s="41"/>
      <c r="AB27" s="41"/>
      <c r="AC27" s="42"/>
      <c r="AD27" s="41"/>
      <c r="AE27" s="41"/>
      <c r="AF27" s="41"/>
      <c r="AG27" s="41"/>
      <c r="AH27" s="41"/>
      <c r="AI27" s="41"/>
      <c r="AJ27" s="40"/>
    </row>
    <row r="28" spans="1:36" ht="39" customHeight="1">
      <c r="A28" s="54" t="s">
        <v>21</v>
      </c>
      <c r="B28" s="50" t="s">
        <v>20</v>
      </c>
      <c r="C28" s="49"/>
      <c r="D28" s="45"/>
      <c r="E28" s="48"/>
      <c r="F28" s="48"/>
      <c r="G28" s="48"/>
      <c r="H28" s="53"/>
      <c r="I28" s="47"/>
      <c r="J28" s="47"/>
      <c r="K28" s="47"/>
      <c r="L28" s="47"/>
      <c r="M28" s="45"/>
      <c r="N28" s="45"/>
      <c r="O28" s="45"/>
      <c r="P28" s="45"/>
      <c r="Q28" s="45"/>
      <c r="R28" s="44"/>
      <c r="S28" s="52"/>
      <c r="T28" s="58"/>
      <c r="U28" s="52"/>
      <c r="V28" s="52"/>
      <c r="W28" s="43"/>
      <c r="X28" s="41"/>
      <c r="Y28" s="41"/>
      <c r="Z28" s="41"/>
      <c r="AA28" s="61"/>
      <c r="AB28" s="57"/>
      <c r="AC28" s="42"/>
      <c r="AD28" s="57"/>
      <c r="AE28" s="59">
        <v>2016</v>
      </c>
      <c r="AF28" s="59">
        <v>23</v>
      </c>
      <c r="AG28" s="56"/>
      <c r="AH28" s="56" t="s">
        <v>17</v>
      </c>
      <c r="AI28" s="60">
        <v>1.4</v>
      </c>
      <c r="AJ28" s="40"/>
    </row>
    <row r="29" spans="1:36" ht="37.5">
      <c r="A29" s="54" t="s">
        <v>19</v>
      </c>
      <c r="B29" s="50" t="s">
        <v>18</v>
      </c>
      <c r="C29" s="49"/>
      <c r="D29" s="45"/>
      <c r="E29" s="48"/>
      <c r="F29" s="48"/>
      <c r="G29" s="48"/>
      <c r="H29" s="53"/>
      <c r="I29" s="47"/>
      <c r="J29" s="47"/>
      <c r="K29" s="47"/>
      <c r="L29" s="47"/>
      <c r="M29" s="45"/>
      <c r="N29" s="45"/>
      <c r="O29" s="45"/>
      <c r="P29" s="45"/>
      <c r="Q29" s="45"/>
      <c r="R29" s="44"/>
      <c r="S29" s="52"/>
      <c r="T29" s="52"/>
      <c r="U29" s="52"/>
      <c r="V29" s="52"/>
      <c r="W29" s="43"/>
      <c r="X29" s="41"/>
      <c r="Y29" s="41"/>
      <c r="Z29" s="41"/>
      <c r="AA29" s="41"/>
      <c r="AB29" s="41"/>
      <c r="AC29" s="42"/>
      <c r="AD29" s="41"/>
      <c r="AE29" s="59">
        <v>2016</v>
      </c>
      <c r="AF29" s="59">
        <v>23</v>
      </c>
      <c r="AG29" s="56"/>
      <c r="AH29" s="56" t="s">
        <v>17</v>
      </c>
      <c r="AI29" s="59">
        <v>1</v>
      </c>
      <c r="AJ29" s="40"/>
    </row>
    <row r="30" spans="1:36" ht="93.75">
      <c r="A30" s="54" t="s">
        <v>16</v>
      </c>
      <c r="B30" s="50" t="s">
        <v>15</v>
      </c>
      <c r="C30" s="49">
        <f>E30+F30</f>
        <v>3.479</v>
      </c>
      <c r="D30" s="45"/>
      <c r="E30" s="45">
        <v>2.087</v>
      </c>
      <c r="F30" s="45">
        <v>1.392</v>
      </c>
      <c r="G30" s="48"/>
      <c r="H30" s="53">
        <f>11.737-0.0661</f>
        <v>11.6709</v>
      </c>
      <c r="I30" s="46"/>
      <c r="J30" s="46">
        <f>8.646-0.0661</f>
        <v>8.5799</v>
      </c>
      <c r="K30" s="46">
        <v>3.091</v>
      </c>
      <c r="L30" s="46"/>
      <c r="M30" s="45">
        <f>H30-C30</f>
        <v>8.1919</v>
      </c>
      <c r="N30" s="45"/>
      <c r="O30" s="45">
        <f>J30-E30</f>
        <v>6.492900000000001</v>
      </c>
      <c r="P30" s="45">
        <f>K30-F30</f>
        <v>1.6990000000000003</v>
      </c>
      <c r="Q30" s="45"/>
      <c r="R30" s="44">
        <v>11.689</v>
      </c>
      <c r="S30" s="52"/>
      <c r="T30" s="52">
        <v>6.666</v>
      </c>
      <c r="U30" s="58">
        <v>4.52</v>
      </c>
      <c r="V30" s="58">
        <f>0.519-0.016</f>
        <v>0.503</v>
      </c>
      <c r="W30" s="43"/>
      <c r="X30" s="41"/>
      <c r="Y30" s="41"/>
      <c r="Z30" s="41"/>
      <c r="AA30" s="41"/>
      <c r="AB30" s="41"/>
      <c r="AC30" s="42"/>
      <c r="AD30" s="41"/>
      <c r="AE30" s="55">
        <v>2016</v>
      </c>
      <c r="AF30" s="41"/>
      <c r="AG30" s="57" t="s">
        <v>14</v>
      </c>
      <c r="AH30" s="56" t="s">
        <v>13</v>
      </c>
      <c r="AI30" s="55">
        <v>10</v>
      </c>
      <c r="AJ30" s="40"/>
    </row>
    <row r="31" spans="1:36" ht="18.75">
      <c r="A31" s="54" t="s">
        <v>12</v>
      </c>
      <c r="B31" s="50" t="s">
        <v>11</v>
      </c>
      <c r="C31" s="49">
        <v>0.212</v>
      </c>
      <c r="D31" s="49"/>
      <c r="E31" s="49"/>
      <c r="F31" s="49"/>
      <c r="G31" s="49">
        <v>0.212</v>
      </c>
      <c r="H31" s="53"/>
      <c r="I31" s="45"/>
      <c r="J31" s="45"/>
      <c r="K31" s="45"/>
      <c r="L31" s="45"/>
      <c r="M31" s="45">
        <f>H31-C31</f>
        <v>-0.212</v>
      </c>
      <c r="N31" s="45"/>
      <c r="O31" s="45"/>
      <c r="P31" s="45"/>
      <c r="Q31" s="45">
        <f>L31-G31</f>
        <v>-0.212</v>
      </c>
      <c r="R31" s="44"/>
      <c r="S31" s="44"/>
      <c r="T31" s="44"/>
      <c r="U31" s="44"/>
      <c r="V31" s="44"/>
      <c r="W31" s="43"/>
      <c r="X31" s="41"/>
      <c r="Y31" s="41"/>
      <c r="Z31" s="41"/>
      <c r="AA31" s="41"/>
      <c r="AB31" s="41"/>
      <c r="AC31" s="42"/>
      <c r="AD31" s="41"/>
      <c r="AE31" s="41"/>
      <c r="AF31" s="41"/>
      <c r="AG31" s="41"/>
      <c r="AH31" s="41"/>
      <c r="AI31" s="41"/>
      <c r="AJ31" s="40"/>
    </row>
    <row r="32" spans="1:36" ht="56.25">
      <c r="A32" s="54" t="s">
        <v>10</v>
      </c>
      <c r="B32" s="50" t="s">
        <v>9</v>
      </c>
      <c r="C32" s="49">
        <f>E32</f>
        <v>6.667</v>
      </c>
      <c r="D32" s="45"/>
      <c r="E32" s="45">
        <v>6.667</v>
      </c>
      <c r="F32" s="45"/>
      <c r="G32" s="48"/>
      <c r="H32" s="53">
        <v>0.074</v>
      </c>
      <c r="I32" s="47"/>
      <c r="J32" s="46">
        <v>0.0546</v>
      </c>
      <c r="K32" s="46"/>
      <c r="L32" s="46">
        <v>0.0194</v>
      </c>
      <c r="M32" s="45"/>
      <c r="N32" s="45"/>
      <c r="O32" s="45"/>
      <c r="P32" s="45"/>
      <c r="Q32" s="45"/>
      <c r="R32" s="44"/>
      <c r="S32" s="52"/>
      <c r="T32" s="52"/>
      <c r="U32" s="52"/>
      <c r="V32" s="52"/>
      <c r="W32" s="43"/>
      <c r="X32" s="41"/>
      <c r="Y32" s="41"/>
      <c r="Z32" s="41"/>
      <c r="AA32" s="41"/>
      <c r="AB32" s="41"/>
      <c r="AC32" s="42"/>
      <c r="AD32" s="41"/>
      <c r="AE32" s="41"/>
      <c r="AF32" s="41"/>
      <c r="AG32" s="41"/>
      <c r="AH32" s="41"/>
      <c r="AI32" s="41"/>
      <c r="AJ32" s="40"/>
    </row>
    <row r="33" spans="1:36" ht="18.75">
      <c r="A33" s="51"/>
      <c r="B33" s="50" t="s">
        <v>8</v>
      </c>
      <c r="C33" s="49"/>
      <c r="D33" s="48"/>
      <c r="E33" s="48"/>
      <c r="F33" s="48"/>
      <c r="G33" s="48"/>
      <c r="H33" s="45">
        <v>2.712</v>
      </c>
      <c r="I33" s="47">
        <v>2.305</v>
      </c>
      <c r="J33" s="46"/>
      <c r="K33" s="46"/>
      <c r="L33" s="46">
        <v>0.407</v>
      </c>
      <c r="M33" s="45">
        <f>H33-C33</f>
        <v>2.712</v>
      </c>
      <c r="N33" s="45"/>
      <c r="O33" s="45"/>
      <c r="P33" s="45"/>
      <c r="Q33" s="45">
        <f>L33-G33</f>
        <v>0.407</v>
      </c>
      <c r="R33" s="44">
        <v>21.958</v>
      </c>
      <c r="S33" s="44">
        <v>1.33</v>
      </c>
      <c r="T33" s="44">
        <v>19.668</v>
      </c>
      <c r="U33" s="44"/>
      <c r="V33" s="44">
        <f>0.944+0.016</f>
        <v>0.96</v>
      </c>
      <c r="W33" s="43"/>
      <c r="X33" s="41"/>
      <c r="Y33" s="41"/>
      <c r="Z33" s="41"/>
      <c r="AA33" s="41"/>
      <c r="AB33" s="41"/>
      <c r="AC33" s="42"/>
      <c r="AD33" s="41"/>
      <c r="AE33" s="41"/>
      <c r="AF33" s="41"/>
      <c r="AG33" s="41"/>
      <c r="AH33" s="41"/>
      <c r="AI33" s="41"/>
      <c r="AJ33" s="40"/>
    </row>
    <row r="34" spans="1:36" ht="37.5" hidden="1" outlineLevel="1">
      <c r="A34" s="24"/>
      <c r="B34" s="6" t="s">
        <v>7</v>
      </c>
      <c r="C34" s="36"/>
      <c r="D34" s="35"/>
      <c r="E34" s="35"/>
      <c r="F34" s="35"/>
      <c r="G34" s="35"/>
      <c r="H34" s="39"/>
      <c r="I34" s="33"/>
      <c r="J34" s="32"/>
      <c r="K34" s="32"/>
      <c r="L34" s="32"/>
      <c r="M34" s="39"/>
      <c r="N34" s="39"/>
      <c r="O34" s="39"/>
      <c r="P34" s="39"/>
      <c r="Q34" s="39"/>
      <c r="R34" s="38">
        <f>11.2+10</f>
        <v>21.2</v>
      </c>
      <c r="S34" s="30"/>
      <c r="T34" s="29">
        <v>21.2</v>
      </c>
      <c r="U34" s="29"/>
      <c r="V34" s="29"/>
      <c r="W34" s="28"/>
      <c r="X34" s="26"/>
      <c r="Y34" s="26"/>
      <c r="Z34" s="26"/>
      <c r="AA34" s="26"/>
      <c r="AB34" s="26"/>
      <c r="AC34" s="27"/>
      <c r="AD34" s="26"/>
      <c r="AE34" s="26"/>
      <c r="AF34" s="26"/>
      <c r="AG34" s="26"/>
      <c r="AH34" s="26"/>
      <c r="AI34" s="26"/>
      <c r="AJ34" s="25"/>
    </row>
    <row r="35" spans="1:36" ht="18.75" hidden="1" outlineLevel="1">
      <c r="A35" s="24"/>
      <c r="B35" s="6" t="s">
        <v>6</v>
      </c>
      <c r="C35" s="36"/>
      <c r="D35" s="35"/>
      <c r="E35" s="35"/>
      <c r="F35" s="35"/>
      <c r="G35" s="35"/>
      <c r="H35" s="39">
        <v>4.4273</v>
      </c>
      <c r="I35" s="33"/>
      <c r="J35" s="32"/>
      <c r="K35" s="32"/>
      <c r="L35" s="32">
        <f>H35</f>
        <v>4.4273</v>
      </c>
      <c r="M35" s="39"/>
      <c r="N35" s="39"/>
      <c r="O35" s="39"/>
      <c r="P35" s="39"/>
      <c r="Q35" s="39"/>
      <c r="R35" s="38">
        <f>1.002+0.283643</f>
        <v>1.2856429999999999</v>
      </c>
      <c r="S35" s="30"/>
      <c r="T35" s="29"/>
      <c r="U35" s="29"/>
      <c r="V35" s="29">
        <f>R35</f>
        <v>1.2856429999999999</v>
      </c>
      <c r="W35" s="28"/>
      <c r="X35" s="26"/>
      <c r="Y35" s="26"/>
      <c r="Z35" s="26"/>
      <c r="AA35" s="26"/>
      <c r="AB35" s="26"/>
      <c r="AC35" s="27"/>
      <c r="AD35" s="26"/>
      <c r="AE35" s="26"/>
      <c r="AF35" s="26"/>
      <c r="AG35" s="26"/>
      <c r="AH35" s="26"/>
      <c r="AI35" s="26"/>
      <c r="AJ35" s="25"/>
    </row>
    <row r="36" spans="1:36" ht="18.75" hidden="1" outlineLevel="1">
      <c r="A36" s="24"/>
      <c r="B36" s="6" t="s">
        <v>5</v>
      </c>
      <c r="C36" s="36"/>
      <c r="D36" s="35"/>
      <c r="E36" s="35"/>
      <c r="F36" s="35"/>
      <c r="G36" s="35"/>
      <c r="H36" s="39"/>
      <c r="I36" s="33"/>
      <c r="J36" s="32"/>
      <c r="K36" s="32"/>
      <c r="L36" s="32"/>
      <c r="M36" s="39"/>
      <c r="N36" s="39"/>
      <c r="O36" s="39"/>
      <c r="P36" s="39"/>
      <c r="Q36" s="39"/>
      <c r="R36" s="38">
        <v>0.5</v>
      </c>
      <c r="S36" s="30"/>
      <c r="T36" s="29"/>
      <c r="U36" s="29"/>
      <c r="V36" s="29">
        <v>0.5</v>
      </c>
      <c r="W36" s="28"/>
      <c r="X36" s="26"/>
      <c r="Y36" s="26"/>
      <c r="Z36" s="26"/>
      <c r="AA36" s="26"/>
      <c r="AB36" s="26"/>
      <c r="AC36" s="27"/>
      <c r="AD36" s="26"/>
      <c r="AE36" s="26"/>
      <c r="AF36" s="26"/>
      <c r="AG36" s="26"/>
      <c r="AH36" s="26"/>
      <c r="AI36" s="26"/>
      <c r="AJ36" s="25"/>
    </row>
    <row r="37" spans="1:36" ht="18.75" hidden="1" outlineLevel="1">
      <c r="A37" s="24"/>
      <c r="B37" s="37" t="s">
        <v>4</v>
      </c>
      <c r="C37" s="36"/>
      <c r="D37" s="35"/>
      <c r="E37" s="35"/>
      <c r="F37" s="35"/>
      <c r="G37" s="35"/>
      <c r="H37" s="39">
        <v>1.1514</v>
      </c>
      <c r="I37" s="32"/>
      <c r="J37" s="32">
        <v>0.0425</v>
      </c>
      <c r="K37" s="32">
        <f>H37-J37</f>
        <v>1.1089</v>
      </c>
      <c r="L37" s="32"/>
      <c r="M37" s="39"/>
      <c r="N37" s="39"/>
      <c r="O37" s="39"/>
      <c r="P37" s="39"/>
      <c r="Q37" s="39"/>
      <c r="R37" s="38"/>
      <c r="S37" s="30"/>
      <c r="T37" s="29"/>
      <c r="U37" s="29"/>
      <c r="V37" s="29"/>
      <c r="W37" s="28"/>
      <c r="X37" s="26"/>
      <c r="Y37" s="26"/>
      <c r="Z37" s="26"/>
      <c r="AA37" s="26"/>
      <c r="AB37" s="26"/>
      <c r="AC37" s="27"/>
      <c r="AD37" s="26"/>
      <c r="AE37" s="26"/>
      <c r="AF37" s="26"/>
      <c r="AG37" s="26"/>
      <c r="AH37" s="26"/>
      <c r="AI37" s="26"/>
      <c r="AJ37" s="25"/>
    </row>
    <row r="38" spans="1:36" ht="18.75" collapsed="1">
      <c r="A38" s="24"/>
      <c r="B38" s="37"/>
      <c r="C38" s="36"/>
      <c r="D38" s="35"/>
      <c r="E38" s="35"/>
      <c r="F38" s="35"/>
      <c r="G38" s="35"/>
      <c r="H38" s="34"/>
      <c r="I38" s="33"/>
      <c r="J38" s="32"/>
      <c r="K38" s="32"/>
      <c r="L38" s="32"/>
      <c r="M38" s="16"/>
      <c r="N38" s="16"/>
      <c r="O38" s="16"/>
      <c r="P38" s="16"/>
      <c r="Q38" s="16"/>
      <c r="R38" s="31"/>
      <c r="S38" s="30"/>
      <c r="T38" s="29"/>
      <c r="U38" s="29"/>
      <c r="V38" s="29"/>
      <c r="W38" s="28"/>
      <c r="X38" s="26"/>
      <c r="Y38" s="26"/>
      <c r="Z38" s="26"/>
      <c r="AA38" s="26"/>
      <c r="AB38" s="26"/>
      <c r="AC38" s="27"/>
      <c r="AD38" s="26"/>
      <c r="AE38" s="26"/>
      <c r="AF38" s="26"/>
      <c r="AG38" s="26"/>
      <c r="AH38" s="26"/>
      <c r="AI38" s="26"/>
      <c r="AJ38" s="25"/>
    </row>
    <row r="39" spans="1:36" ht="18.75">
      <c r="A39" s="24"/>
      <c r="B39" s="37"/>
      <c r="C39" s="36"/>
      <c r="D39" s="35"/>
      <c r="E39" s="35"/>
      <c r="F39" s="35"/>
      <c r="G39" s="35"/>
      <c r="H39" s="34"/>
      <c r="I39" s="33"/>
      <c r="J39" s="32"/>
      <c r="K39" s="32"/>
      <c r="L39" s="32"/>
      <c r="M39" s="16"/>
      <c r="N39" s="16"/>
      <c r="O39" s="16"/>
      <c r="P39" s="16"/>
      <c r="Q39" s="16"/>
      <c r="R39" s="31"/>
      <c r="S39" s="30"/>
      <c r="T39" s="29"/>
      <c r="U39" s="29"/>
      <c r="V39" s="29"/>
      <c r="W39" s="28"/>
      <c r="X39" s="26"/>
      <c r="Y39" s="26"/>
      <c r="Z39" s="26"/>
      <c r="AA39" s="26"/>
      <c r="AB39" s="26"/>
      <c r="AC39" s="27"/>
      <c r="AD39" s="26"/>
      <c r="AE39" s="26"/>
      <c r="AF39" s="26"/>
      <c r="AG39" s="26"/>
      <c r="AH39" s="26"/>
      <c r="AI39" s="26"/>
      <c r="AJ39" s="25"/>
    </row>
    <row r="40" spans="1:23" ht="18.75">
      <c r="A40" s="24"/>
      <c r="B40" s="11"/>
      <c r="C40" s="17"/>
      <c r="D40" s="17"/>
      <c r="E40" s="23"/>
      <c r="F40" s="17"/>
      <c r="G40" s="23"/>
      <c r="H40" s="22"/>
      <c r="I40" s="22"/>
      <c r="J40" s="22"/>
      <c r="K40" s="22"/>
      <c r="L40" s="22"/>
      <c r="M40" s="22"/>
      <c r="N40" s="21"/>
      <c r="O40" s="21"/>
      <c r="P40" s="21"/>
      <c r="Q40" s="21"/>
      <c r="R40" s="20"/>
      <c r="S40" s="20"/>
      <c r="T40" s="19"/>
      <c r="U40" s="18"/>
      <c r="V40" s="18"/>
      <c r="W40" s="17"/>
    </row>
    <row r="41" spans="1:21" ht="15.75" customHeight="1">
      <c r="A41" s="12"/>
      <c r="B41" s="11"/>
      <c r="C41" s="4"/>
      <c r="D41" s="4"/>
      <c r="E41" s="4"/>
      <c r="F41" s="4"/>
      <c r="G41" s="4"/>
      <c r="H41" s="15"/>
      <c r="I41" s="15"/>
      <c r="J41" s="15"/>
      <c r="K41" s="15"/>
      <c r="L41" s="15"/>
      <c r="M41" s="4"/>
      <c r="N41" s="4"/>
      <c r="O41" s="4"/>
      <c r="P41" s="4"/>
      <c r="Q41" s="4"/>
      <c r="R41" s="14"/>
      <c r="S41" s="14"/>
      <c r="T41" s="14"/>
      <c r="U41" s="14"/>
    </row>
    <row r="42" spans="1:7" ht="15.75">
      <c r="A42" s="12"/>
      <c r="B42" s="11"/>
      <c r="E42" s="1"/>
      <c r="F42" s="1"/>
      <c r="G42" s="1"/>
    </row>
    <row r="43" spans="2:7" ht="15.75">
      <c r="B43" s="11"/>
      <c r="C43" s="4"/>
      <c r="D43" s="4"/>
      <c r="E43" s="4"/>
      <c r="F43" s="4"/>
      <c r="G43" s="4"/>
    </row>
    <row r="44" spans="1:11" ht="15.75" customHeight="1">
      <c r="A44" s="12"/>
      <c r="B44" s="11"/>
      <c r="C44" s="5"/>
      <c r="D44" s="5"/>
      <c r="E44" s="5"/>
      <c r="F44" s="5"/>
      <c r="G44" s="5"/>
      <c r="H44" s="13"/>
      <c r="I44" s="13"/>
      <c r="J44" s="13"/>
      <c r="K44" s="13"/>
    </row>
    <row r="45" spans="1:7" ht="15.75" customHeight="1">
      <c r="A45" s="12"/>
      <c r="B45" s="11"/>
      <c r="C45" s="4"/>
      <c r="D45" s="4"/>
      <c r="E45" s="4"/>
      <c r="F45" s="4"/>
      <c r="G45" s="4"/>
    </row>
    <row r="46" spans="1:2" ht="15.75">
      <c r="A46" s="12"/>
      <c r="B46" s="11"/>
    </row>
    <row r="47" spans="1:2" ht="15.75">
      <c r="A47" s="12"/>
      <c r="B47" s="11"/>
    </row>
    <row r="48" spans="2:7" ht="33.75" customHeight="1">
      <c r="B48" s="8"/>
      <c r="E48" s="1"/>
      <c r="F48" s="1"/>
      <c r="G48" s="1"/>
    </row>
    <row r="49" spans="1:2" ht="18.75">
      <c r="A49" s="2"/>
      <c r="B49" s="8"/>
    </row>
    <row r="50" ht="18.75">
      <c r="B50" s="8"/>
    </row>
    <row r="51" ht="18.75">
      <c r="B51" s="8"/>
    </row>
    <row r="52" ht="18.75">
      <c r="B52" s="8"/>
    </row>
    <row r="53" ht="18.75">
      <c r="B53" s="8"/>
    </row>
    <row r="54" ht="18.75">
      <c r="B54" s="8"/>
    </row>
    <row r="55" spans="2:35" ht="18.75">
      <c r="B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2:35" ht="18.75">
      <c r="B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2:35" ht="18.75">
      <c r="B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2:35" ht="18.75">
      <c r="B58" s="1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2:35" ht="18.75">
      <c r="B59" s="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2:35" ht="18.75">
      <c r="B60" s="1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2:35" ht="18.75">
      <c r="B61" s="1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2:35" ht="18.75">
      <c r="B62" s="1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2:35" ht="18.75">
      <c r="B63" s="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18.75">
      <c r="B64" s="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2:35" ht="18.75">
      <c r="B65" s="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2:35" ht="18.75">
      <c r="B66" s="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2:35" ht="18.75">
      <c r="B67" s="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2:35" ht="18.75">
      <c r="B68" s="7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2:35" ht="18.75">
      <c r="B69" s="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5" ht="18.75">
      <c r="B70" s="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2:35" ht="18.75">
      <c r="B71" s="6" t="s">
        <v>3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2:35" ht="18.75">
      <c r="B72" s="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2:35" ht="18.75">
      <c r="B73" s="6" t="s">
        <v>2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2:35" ht="18.75">
      <c r="B74" s="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2:35" ht="18.75">
      <c r="B75" s="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2:35" ht="18.75">
      <c r="B76" s="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8.75">
      <c r="B77" s="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2:35" ht="18.75">
      <c r="B78" s="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2:35" ht="31.5">
      <c r="B79" s="4" t="s">
        <v>1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2:35" ht="15.75">
      <c r="B80" s="1" t="s">
        <v>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2:35" ht="15.75">
      <c r="B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2:35" ht="15.75">
      <c r="B82" s="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2:35" ht="15.75">
      <c r="B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AA83" s="1"/>
      <c r="AB83" s="1"/>
      <c r="AC83" s="1"/>
      <c r="AD83" s="1"/>
      <c r="AE83" s="1"/>
      <c r="AF83" s="1"/>
      <c r="AG83" s="1"/>
      <c r="AH83" s="1"/>
      <c r="AI83" s="1"/>
    </row>
  </sheetData>
  <sheetProtection/>
  <mergeCells count="12">
    <mergeCell ref="AE18:AI18"/>
    <mergeCell ref="A6:AJ6"/>
    <mergeCell ref="AJ18:AJ19"/>
    <mergeCell ref="W17:AJ17"/>
    <mergeCell ref="W18:Z18"/>
    <mergeCell ref="C17:G18"/>
    <mergeCell ref="H17:L18"/>
    <mergeCell ref="M17:Q18"/>
    <mergeCell ref="R17:V18"/>
    <mergeCell ref="B17:B19"/>
    <mergeCell ref="A17:A19"/>
    <mergeCell ref="AA18:A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</dc:creator>
  <cp:keywords/>
  <dc:description/>
  <cp:lastModifiedBy>panarina_ea</cp:lastModifiedBy>
  <dcterms:created xsi:type="dcterms:W3CDTF">2016-08-03T06:26:03Z</dcterms:created>
  <dcterms:modified xsi:type="dcterms:W3CDTF">2016-12-05T07:15:10Z</dcterms:modified>
  <cp:category/>
  <cp:version/>
  <cp:contentType/>
  <cp:contentStatus/>
</cp:coreProperties>
</file>