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498" activeTab="0"/>
  </bookViews>
  <sheets>
    <sheet name="прил 1.1." sheetId="1" r:id="rId1"/>
    <sheet name="прил 1.3." sheetId="2" r:id="rId2"/>
    <sheet name="Приложение 4.2." sheetId="3" r:id="rId3"/>
  </sheets>
  <definedNames>
    <definedName name="_xlnm.Print_Area" localSheetId="0">'прил 1.1.'!$A$1:$FT$43</definedName>
    <definedName name="_xlnm.Print_Area" localSheetId="1">'прил 1.3.'!$A$1:$DS$20</definedName>
    <definedName name="_xlnm.Print_Area" localSheetId="2">'Приложение 4.2.'!$A$1:$BT$37</definedName>
  </definedNames>
  <calcPr fullCalcOnLoad="1"/>
</workbook>
</file>

<file path=xl/sharedStrings.xml><?xml version="1.0" encoding="utf-8"?>
<sst xmlns="http://schemas.openxmlformats.org/spreadsheetml/2006/main" count="261" uniqueCount="179">
  <si>
    <t>Перечень инвестиционных проектов на период реализации инвестиционной программы и план их финансирования на 2014г</t>
  </si>
  <si>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</si>
  <si>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</si>
  <si>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</si>
  <si>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</si>
  <si>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Год начала строитель-
ства</t>
  </si>
  <si>
    <t>Год окончания строитель-
ства</t>
  </si>
  <si>
    <t>Полная стоимость строитель-
ства **</t>
  </si>
  <si>
    <t>Остаточная стоимость строитель-
ства **</t>
  </si>
  <si>
    <t>План финансирования текущего года</t>
  </si>
  <si>
    <t>Ввод мощностей</t>
  </si>
  <si>
    <t>Объём финансирования</t>
  </si>
  <si>
    <t>2014г</t>
  </si>
  <si>
    <t>итого</t>
  </si>
  <si>
    <t>С/П *</t>
  </si>
  <si>
    <t>МВт/Гкал/ч/км/МВА</t>
  </si>
  <si>
    <t>млн. рублей</t>
  </si>
  <si>
    <t>ВСЕГО</t>
  </si>
  <si>
    <t>1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</si>
  <si>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</si>
  <si>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</si>
  <si>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</si>
  <si>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32 МВА</t>
  </si>
  <si>
    <t>12 МВА</t>
  </si>
  <si>
    <t>1.1.1.</t>
  </si>
  <si>
    <t>С</t>
  </si>
  <si>
    <t>1.1.2.</t>
  </si>
  <si>
    <t>Техническое перевооружение ПС 35/10 кВ "Сосновая" (вводные выключатели, высоковольтные ТТ и ТН)</t>
  </si>
  <si>
    <t>1.2</t>
  </si>
  <si>
    <t>Создание систем противоаварийной и режимной автоматики</t>
  </si>
  <si>
    <t>1.3</t>
  </si>
  <si>
    <t>Создание систем телемеханики и связи</t>
  </si>
  <si>
    <t>1.3.1.</t>
  </si>
  <si>
    <t>1.4</t>
  </si>
  <si>
    <t>Установка устройств регулирования напряжения и компенсации реактивной мощности</t>
  </si>
  <si>
    <t>2</t>
  </si>
  <si>
    <t>Новое строительство</t>
  </si>
  <si>
    <t>2.1</t>
  </si>
  <si>
    <t>2.1.1.</t>
  </si>
  <si>
    <t>1,18 км</t>
  </si>
  <si>
    <t>2,69 км</t>
  </si>
  <si>
    <t>2.2</t>
  </si>
  <si>
    <t>Прочее новое строительство</t>
  </si>
  <si>
    <t>Выполнение меропритияй, указанных в технических условиях ООО "С-Транс-С", в частиорганизации отходящих ячеек 10 кВ (2шт) на ГПП "Строительная"-Организация ячейки 10 кВ, подключение второго питания от РУ-10 кВ ГПП "Строительная", согласно выданных ТУ</t>
  </si>
  <si>
    <t>2.2.2.</t>
  </si>
  <si>
    <t>2.2.3.</t>
  </si>
  <si>
    <t>Приобретение электросетевого комплекса</t>
  </si>
  <si>
    <t>Приобретение автотранспортного средства</t>
  </si>
  <si>
    <t>2.2.5.</t>
  </si>
  <si>
    <t>ПСД Строительство здания гаража на территории базы по ул.Жердева 12</t>
  </si>
  <si>
    <t>П</t>
  </si>
  <si>
    <t>2.2.6.</t>
  </si>
  <si>
    <t>2.2.7.</t>
  </si>
  <si>
    <t>2.2.8.</t>
  </si>
  <si>
    <t>Оформление земельных участков</t>
  </si>
  <si>
    <t>Справочно:</t>
  </si>
  <si>
    <t>Оплата процентов за привлеченные кредитные ресурсы</t>
  </si>
  <si>
    <t>*</t>
  </si>
  <si>
    <t>С - строительство, П - проектирование.</t>
  </si>
  <si>
    <t>**</t>
  </si>
  <si>
    <t>Согласно проектной документации в текущих ценах (с НДС).</t>
  </si>
  <si>
    <t>***</t>
  </si>
  <si>
    <t>Для сетевых организаций, переходящих на метод тарифного регулирования RAB, горизонт планирования может быть больше.</t>
  </si>
  <si>
    <t>****</t>
  </si>
  <si>
    <t>В прогнозных ценах соответствующего года.</t>
  </si>
  <si>
    <t>Примечание: для сетевых объектов с разделением объектов на ПС, ВЛ и КЛ.</t>
  </si>
  <si>
    <t>№ п/п</t>
  </si>
  <si>
    <t>Наименование проекта</t>
  </si>
  <si>
    <t>Вывод мощностей</t>
  </si>
  <si>
    <t>Первоначальная стоимость вводимых основных средств (без НДС)**</t>
  </si>
  <si>
    <t>Ввод основных средств сетевых организаций</t>
  </si>
  <si>
    <t>Итого</t>
  </si>
  <si>
    <t>МВт, Гкал/час, км, МВ·А</t>
  </si>
  <si>
    <t>I кв.</t>
  </si>
  <si>
    <t>II кв.</t>
  </si>
  <si>
    <t>III кв.</t>
  </si>
  <si>
    <t>IV кв.</t>
  </si>
  <si>
    <t>млн. руб.</t>
  </si>
  <si>
    <t>км/МВ·А/другое ***</t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</si>
  <si>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</si>
  <si>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r>
      <t>___</t>
    </r>
    <r>
      <rPr>
        <sz val="7"/>
        <rFont val="Times New Roman"/>
        <family val="1"/>
      </rPr>
      <t>***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Иные натуральные количественные показатели объектов основных средств.</t>
    </r>
  </si>
  <si>
    <r>
      <t>___</t>
    </r>
    <r>
      <rPr>
        <sz val="7"/>
        <rFont val="Times New Roman"/>
        <family val="1"/>
      </rPr>
      <t>Примечание: для сетевых объектов с разделением объектов на подстанции, воздушные линии и кабельные линии.</t>
    </r>
  </si>
  <si>
    <t>Источник финансирования</t>
  </si>
  <si>
    <t>Собственные средства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</si>
  <si>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</si>
  <si>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</si>
  <si>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</si>
  <si>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</si>
  <si>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</si>
  <si>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</si>
  <si>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</si>
  <si>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</si>
  <si>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</si>
  <si>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</si>
  <si>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</si>
  <si>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</si>
  <si>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</si>
  <si>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</si>
  <si>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</si>
  <si>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</si>
  <si>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</si>
  <si>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</si>
  <si>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</si>
  <si>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</si>
  <si>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</si>
  <si>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</si>
  <si>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</si>
  <si>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</si>
  <si>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</si>
  <si>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</si>
  <si>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</si>
  <si>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</si>
  <si>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</si>
  <si>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</si>
  <si>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</si>
  <si>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</si>
  <si>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</si>
  <si>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</si>
  <si>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</si>
  <si>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</si>
  <si>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</si>
  <si>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</si>
  <si>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</si>
  <si>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</si>
  <si>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</si>
  <si>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</si>
  <si>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</si>
  <si>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План, в соответствии с утвержденной инвестиционной программой, указать, кем и когда утверждена инвестиционная программа.</t>
  </si>
  <si>
    <t>Для сетевых компаний, переходящих на метод тарифного регулирования RAB, горизонт планирования может быть больше.</t>
  </si>
  <si>
    <t>Строительство КЛ-10 кВ от ПС 35/6 кВ "Горсад" до РП-6</t>
  </si>
  <si>
    <t>Строительство КЛ-10 кВ ф.10, ф.13 ПС 110/10 "АРЗ"</t>
  </si>
  <si>
    <t>Техническое перевооружение на ПС 35/10 кВ "Сосновая"(замена трансформаторов на больший номинал)</t>
  </si>
  <si>
    <t xml:space="preserve">Ввод мощностей </t>
  </si>
  <si>
    <r>
      <t>_____</t>
    </r>
    <r>
      <rPr>
        <sz val="7"/>
        <rFont val="Times New Roman"/>
        <family val="1"/>
      </rPr>
      <t>*заполняется в отношении инвестиционных программ сетевых организаций</t>
    </r>
  </si>
  <si>
    <t>12МВА</t>
  </si>
  <si>
    <t>-</t>
  </si>
  <si>
    <t>Прогноз ввода/вывода объектов на 2014г.</t>
  </si>
  <si>
    <t>10 км</t>
  </si>
  <si>
    <t>Обеспечение технологическим присоединением льготной категории заявителей до 15 кВт и заявителей с мощностью свыше 15 кВт</t>
  </si>
  <si>
    <t>без НДС</t>
  </si>
  <si>
    <t>Приложение №1.1                                                                        к Приказу Минэнерго России от 24.03.2010г. №114</t>
  </si>
  <si>
    <t>16,02 км/33,03МВА</t>
  </si>
  <si>
    <t>16,02км/13,03 МВА</t>
  </si>
  <si>
    <t>Техническое перевооружение на ПС 35/10 кВ "Сосновая" (замена трансформаторов на больший номинал)</t>
  </si>
  <si>
    <t>Автоматизированная система диспетчерского управления (АСДПУ на ПС 35/10 кВ "Сосновая ", ПС 35/10 кВ "БМДК")</t>
  </si>
  <si>
    <t>16,02 км/1,03 МВА</t>
  </si>
  <si>
    <t>АИИСКУЭ</t>
  </si>
  <si>
    <t xml:space="preserve">  </t>
  </si>
  <si>
    <t>2.2.1</t>
  </si>
  <si>
    <t>Строительство РП-10 кВ, КЛ-10 кВ (ИСК "Тян Чен" 104 квартал)</t>
  </si>
  <si>
    <t>2,15 км</t>
  </si>
  <si>
    <t>Строительство КЛ-10 кВ ф.10,ф.13 ПС110/10 кВ "АРЗ"</t>
  </si>
  <si>
    <t>2.2.4</t>
  </si>
  <si>
    <t>Обеспечение технологическим присоединением льготной категории заявителей до 15 кВт в т.ч.:</t>
  </si>
  <si>
    <t>10 км/1,03 МВА</t>
  </si>
  <si>
    <t>2.2.4.1.</t>
  </si>
  <si>
    <t>2.2.4.2.</t>
  </si>
  <si>
    <t xml:space="preserve">Строительство КТПн-630 кВА, ВЛ-10 кВ, ВЛ-0,4 кВ ул.Семейная </t>
  </si>
  <si>
    <t>4,425км/0,630 МВА</t>
  </si>
  <si>
    <t>2.2.4.3.</t>
  </si>
  <si>
    <t>Строительство КЛ-10 кВ от ГПП "Строительная" до 146-148 мкр</t>
  </si>
  <si>
    <t>0,480 км</t>
  </si>
  <si>
    <t>2.2.1.4.</t>
  </si>
  <si>
    <t>Прочие объекты по технологическому присоединению</t>
  </si>
  <si>
    <t>5,095 км/0,4 МВА</t>
  </si>
  <si>
    <t>ПСД "Реконструкция ОРУ и КРУН ПС 35/10 кВ "Сосновая"</t>
  </si>
  <si>
    <t>2.2.9.</t>
  </si>
  <si>
    <t>ПСД "Реконструкция ОРУ и КРУН ПС 35/10 кВ "БМДК"</t>
  </si>
  <si>
    <t>2.2.10.</t>
  </si>
  <si>
    <t>Приложение № 1.3
к приказу Минэнерго России
от 24.03.2010 № 114</t>
  </si>
  <si>
    <t>Строительство РП-10 кВ,КЛ-10 кВ ( ИСК "Тян Чен" 104 мкр)</t>
  </si>
  <si>
    <t>2,15км</t>
  </si>
  <si>
    <t>10 км/          1,030МВА</t>
  </si>
  <si>
    <t>10 км/          1,030 МВА</t>
  </si>
  <si>
    <t>Приложение № 4.2
к Приказу Минэнерго России
от 24.03.2010 № 114</t>
  </si>
  <si>
    <t>Источники финансирования инвестиционных программ
(в прогнозных ценах соответствующих лет), млн. рублей</t>
  </si>
  <si>
    <t>План *
2014 года</t>
  </si>
  <si>
    <t>* с учетом предполагаемых корректировок по ИП</t>
  </si>
  <si>
    <t>(с НДС)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</si>
</sst>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#,##0.000"/>
    <numFmt numFmtId="185" formatCode="0.0%"/>
    <numFmt numFmtId="186" formatCode="_(* #,##0.00_);_(* \(#,##0.00\);_(* &quot;-&quot;_);_(@_)"/>
    <numFmt numFmtId="187" formatCode="_-* #,##0_р_._-;\-* #,##0_р_._-;_-* &quot;-&quot;??_р_._-;_-@_-"/>
    <numFmt numFmtId="188" formatCode="#,##0_);[Red]\(#,##0\)"/>
    <numFmt numFmtId="189" formatCode="_-* #,##0.0_р_._-;\-* #,##0.0_р_._-;_-* &quot;-&quot;??_р_._-;_-@_-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_-* #,##0.000000_р_._-;\-* #,##0.000000_р_._-;_-* &quot;-&quot;??_р_._-;_-@_-"/>
    <numFmt numFmtId="194" formatCode="_-* #,##0.0000000_р_._-;\-* #,##0.0000000_р_._-;_-* &quot;-&quot;??_р_._-;_-@_-"/>
    <numFmt numFmtId="195" formatCode="_-* #,##0.00000000_р_._-;\-* #,##0.00000000_р_._-;_-* &quot;-&quot;??_р_._-;_-@_-"/>
    <numFmt numFmtId="196" formatCode="_-* #,##0.000_р_._-;\-* #,##0.000_р_._-;_-* &quot;-&quot;???_р_._-;_-@_-"/>
    <numFmt numFmtId="197" formatCode="_-* #,##0.0000_р_._-;\-* #,##0.0000_р_._-;_-* &quot;-&quot;????_р_._-;_-@_-"/>
    <numFmt numFmtId="198" formatCode="0.0000000"/>
    <numFmt numFmtId="199" formatCode="0.000000"/>
    <numFmt numFmtId="200" formatCode="0.00000"/>
    <numFmt numFmtId="201" formatCode="0.000000000"/>
    <numFmt numFmtId="202" formatCode="0.00000000"/>
    <numFmt numFmtId="203" formatCode="[$-FC19]d\ mmmm\ yyyy\ &quot;г.&quot;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color indexed="9"/>
      <name val="Times New Roman"/>
      <family val="1"/>
    </font>
    <font>
      <u val="single"/>
      <sz val="10.2"/>
      <color indexed="12"/>
      <name val="Times New Roman"/>
      <family val="1"/>
    </font>
    <font>
      <sz val="12"/>
      <name val="Times New Roman"/>
      <family val="1"/>
    </font>
    <font>
      <u val="single"/>
      <sz val="10.2"/>
      <color indexed="36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9" applyNumberFormat="0" applyFill="0" applyAlignment="0" applyProtection="0"/>
    <xf numFmtId="188" fontId="34" fillId="0" borderId="0">
      <alignment vertical="top"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0" fillId="0" borderId="0" xfId="57" applyFont="1">
      <alignment/>
      <protection/>
    </xf>
    <xf numFmtId="0" fontId="21" fillId="0" borderId="0" xfId="57" applyFont="1">
      <alignment/>
      <protection/>
    </xf>
    <xf numFmtId="0" fontId="22" fillId="0" borderId="0" xfId="57" applyFont="1">
      <alignment/>
      <protection/>
    </xf>
    <xf numFmtId="0" fontId="23" fillId="0" borderId="0" xfId="57" applyFont="1" applyAlignment="1">
      <alignment vertical="center"/>
      <protection/>
    </xf>
    <xf numFmtId="0" fontId="22" fillId="0" borderId="0" xfId="57" applyFont="1" applyAlignment="1">
      <alignment vertical="center"/>
      <protection/>
    </xf>
    <xf numFmtId="0" fontId="25" fillId="0" borderId="0" xfId="57" applyFont="1" applyAlignment="1">
      <alignment horizontal="right"/>
      <protection/>
    </xf>
    <xf numFmtId="0" fontId="28" fillId="0" borderId="0" xfId="57" applyFont="1">
      <alignment/>
      <protection/>
    </xf>
    <xf numFmtId="0" fontId="29" fillId="0" borderId="0" xfId="57" applyFont="1" applyAlignment="1">
      <alignment horizontal="left"/>
      <protection/>
    </xf>
    <xf numFmtId="0" fontId="29" fillId="0" borderId="0" xfId="57" applyFont="1">
      <alignment/>
      <protection/>
    </xf>
    <xf numFmtId="0" fontId="30" fillId="0" borderId="0" xfId="57" applyFont="1">
      <alignment/>
      <protection/>
    </xf>
    <xf numFmtId="0" fontId="22" fillId="0" borderId="0" xfId="57" applyFont="1" applyAlignment="1">
      <alignment horizontal="left"/>
      <protection/>
    </xf>
    <xf numFmtId="0" fontId="28" fillId="0" borderId="0" xfId="56" applyFont="1">
      <alignment/>
      <protection/>
    </xf>
    <xf numFmtId="0" fontId="21" fillId="0" borderId="0" xfId="56" applyFont="1">
      <alignment/>
      <protection/>
    </xf>
    <xf numFmtId="0" fontId="28" fillId="0" borderId="0" xfId="56" applyFont="1" applyAlignment="1">
      <alignment horizontal="right"/>
      <protection/>
    </xf>
    <xf numFmtId="0" fontId="28" fillId="0" borderId="0" xfId="56" applyFont="1" applyAlignment="1">
      <alignment vertical="center"/>
      <protection/>
    </xf>
    <xf numFmtId="0" fontId="27" fillId="0" borderId="0" xfId="56" applyFont="1" applyAlignment="1">
      <alignment vertical="center"/>
      <protection/>
    </xf>
    <xf numFmtId="0" fontId="22" fillId="0" borderId="0" xfId="56" applyFont="1">
      <alignment/>
      <protection/>
    </xf>
    <xf numFmtId="0" fontId="22" fillId="0" borderId="0" xfId="56" applyFont="1" applyBorder="1" applyAlignment="1">
      <alignment horizontal="right"/>
      <protection/>
    </xf>
    <xf numFmtId="0" fontId="22" fillId="0" borderId="0" xfId="56" applyFont="1" applyAlignment="1">
      <alignment horizontal="left" wrapText="1"/>
      <protection/>
    </xf>
    <xf numFmtId="0" fontId="22" fillId="0" borderId="0" xfId="56" applyFont="1" applyAlignment="1">
      <alignment/>
      <protection/>
    </xf>
    <xf numFmtId="0" fontId="22" fillId="0" borderId="10" xfId="57" applyFont="1" applyBorder="1" applyAlignment="1">
      <alignment horizontal="center"/>
      <protection/>
    </xf>
    <xf numFmtId="0" fontId="22" fillId="0" borderId="0" xfId="57" applyFont="1" applyAlignment="1">
      <alignment horizontal="right" wrapText="1"/>
      <protection/>
    </xf>
    <xf numFmtId="181" fontId="22" fillId="0" borderId="11" xfId="57" applyNumberFormat="1" applyFont="1" applyBorder="1" applyAlignment="1">
      <alignment horizontal="center" vertical="center"/>
      <protection/>
    </xf>
    <xf numFmtId="181" fontId="22" fillId="0" borderId="12" xfId="57" applyNumberFormat="1" applyFont="1" applyBorder="1" applyAlignment="1">
      <alignment horizontal="center" vertical="center"/>
      <protection/>
    </xf>
    <xf numFmtId="181" fontId="22" fillId="0" borderId="13" xfId="57" applyNumberFormat="1" applyFont="1" applyBorder="1" applyAlignment="1">
      <alignment horizontal="center" vertical="center"/>
      <protection/>
    </xf>
    <xf numFmtId="181" fontId="22" fillId="0" borderId="14" xfId="57" applyNumberFormat="1" applyFont="1" applyBorder="1" applyAlignment="1">
      <alignment horizontal="center" vertical="center"/>
      <protection/>
    </xf>
    <xf numFmtId="49" fontId="22" fillId="0" borderId="15" xfId="57" applyNumberFormat="1" applyFont="1" applyBorder="1" applyAlignment="1">
      <alignment horizontal="center" vertical="center"/>
      <protection/>
    </xf>
    <xf numFmtId="49" fontId="22" fillId="0" borderId="12" xfId="57" applyNumberFormat="1" applyFont="1" applyBorder="1" applyAlignment="1">
      <alignment horizontal="center" vertical="center"/>
      <protection/>
    </xf>
    <xf numFmtId="49" fontId="22" fillId="0" borderId="13" xfId="57" applyNumberFormat="1" applyFont="1" applyBorder="1" applyAlignment="1">
      <alignment horizontal="center" vertical="center"/>
      <protection/>
    </xf>
    <xf numFmtId="0" fontId="22" fillId="0" borderId="11" xfId="57" applyFont="1" applyBorder="1" applyAlignment="1">
      <alignment horizontal="left" vertical="center" wrapText="1"/>
      <protection/>
    </xf>
    <xf numFmtId="0" fontId="22" fillId="0" borderId="12" xfId="57" applyFont="1" applyBorder="1" applyAlignment="1">
      <alignment horizontal="left" vertical="center" wrapText="1"/>
      <protection/>
    </xf>
    <xf numFmtId="0" fontId="22" fillId="0" borderId="13" xfId="57" applyFont="1" applyBorder="1" applyAlignment="1">
      <alignment horizontal="left" vertical="center" wrapText="1"/>
      <protection/>
    </xf>
    <xf numFmtId="0" fontId="22" fillId="0" borderId="11" xfId="57" applyFont="1" applyBorder="1" applyAlignment="1">
      <alignment horizontal="center" vertical="center"/>
      <protection/>
    </xf>
    <xf numFmtId="0" fontId="22" fillId="0" borderId="12" xfId="57" applyFont="1" applyBorder="1" applyAlignment="1">
      <alignment horizontal="center" vertical="center"/>
      <protection/>
    </xf>
    <xf numFmtId="0" fontId="22" fillId="0" borderId="13" xfId="57" applyFont="1" applyBorder="1" applyAlignment="1">
      <alignment horizontal="center" vertical="center"/>
      <protection/>
    </xf>
    <xf numFmtId="49" fontId="23" fillId="0" borderId="15" xfId="57" applyNumberFormat="1" applyFont="1" applyBorder="1" applyAlignment="1">
      <alignment horizontal="center" vertical="center"/>
      <protection/>
    </xf>
    <xf numFmtId="49" fontId="23" fillId="0" borderId="12" xfId="57" applyNumberFormat="1" applyFont="1" applyBorder="1" applyAlignment="1">
      <alignment horizontal="center" vertical="center"/>
      <protection/>
    </xf>
    <xf numFmtId="49" fontId="23" fillId="0" borderId="13" xfId="57" applyNumberFormat="1" applyFont="1" applyBorder="1" applyAlignment="1">
      <alignment horizontal="center" vertical="center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12" xfId="57" applyFont="1" applyBorder="1" applyAlignment="1">
      <alignment horizontal="center" vertical="center" wrapText="1"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23" fillId="0" borderId="11" xfId="57" applyFont="1" applyBorder="1" applyAlignment="1">
      <alignment horizontal="center" vertical="center"/>
      <protection/>
    </xf>
    <xf numFmtId="0" fontId="23" fillId="0" borderId="12" xfId="57" applyFont="1" applyBorder="1" applyAlignment="1">
      <alignment horizontal="center" vertical="center"/>
      <protection/>
    </xf>
    <xf numFmtId="0" fontId="23" fillId="0" borderId="13" xfId="57" applyFont="1" applyBorder="1" applyAlignment="1">
      <alignment horizontal="center" vertical="center"/>
      <protection/>
    </xf>
    <xf numFmtId="0" fontId="23" fillId="0" borderId="14" xfId="57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  <protection/>
    </xf>
    <xf numFmtId="0" fontId="24" fillId="0" borderId="12" xfId="57" applyFont="1" applyBorder="1" applyAlignment="1">
      <alignment horizontal="center" vertical="center"/>
      <protection/>
    </xf>
    <xf numFmtId="0" fontId="24" fillId="0" borderId="13" xfId="57" applyFont="1" applyBorder="1" applyAlignment="1">
      <alignment horizontal="center" vertical="center"/>
      <protection/>
    </xf>
    <xf numFmtId="0" fontId="22" fillId="0" borderId="11" xfId="57" applyFont="1" applyBorder="1" applyAlignment="1">
      <alignment horizontal="left" vertical="center"/>
      <protection/>
    </xf>
    <xf numFmtId="0" fontId="22" fillId="0" borderId="12" xfId="57" applyFont="1" applyBorder="1" applyAlignment="1">
      <alignment horizontal="left" vertical="center"/>
      <protection/>
    </xf>
    <xf numFmtId="0" fontId="22" fillId="0" borderId="13" xfId="57" applyFont="1" applyBorder="1" applyAlignment="1">
      <alignment horizontal="left" vertical="center"/>
      <protection/>
    </xf>
    <xf numFmtId="49" fontId="22" fillId="0" borderId="15" xfId="57" applyNumberFormat="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2" fillId="0" borderId="11" xfId="57" applyFont="1" applyFill="1" applyBorder="1" applyAlignment="1">
      <alignment horizontal="left" vertical="center"/>
      <protection/>
    </xf>
    <xf numFmtId="0" fontId="22" fillId="0" borderId="11" xfId="57" applyFont="1" applyFill="1" applyBorder="1" applyAlignment="1">
      <alignment horizontal="center" vertical="center"/>
      <protection/>
    </xf>
    <xf numFmtId="181" fontId="22" fillId="0" borderId="11" xfId="57" applyNumberFormat="1" applyFont="1" applyFill="1" applyBorder="1" applyAlignment="1">
      <alignment horizontal="center" vertical="center"/>
      <protection/>
    </xf>
    <xf numFmtId="181" fontId="23" fillId="0" borderId="11" xfId="57" applyNumberFormat="1" applyFont="1" applyBorder="1" applyAlignment="1">
      <alignment horizontal="center" vertical="center"/>
      <protection/>
    </xf>
    <xf numFmtId="181" fontId="23" fillId="0" borderId="11" xfId="57" applyNumberFormat="1" applyFont="1" applyFill="1" applyBorder="1" applyAlignment="1">
      <alignment horizontal="center" vertical="center"/>
      <protection/>
    </xf>
    <xf numFmtId="0" fontId="23" fillId="0" borderId="12" xfId="57" applyFont="1" applyFill="1" applyBorder="1" applyAlignment="1">
      <alignment horizontal="center" vertical="center"/>
      <protection/>
    </xf>
    <xf numFmtId="0" fontId="23" fillId="0" borderId="13" xfId="57" applyFont="1" applyFill="1" applyBorder="1" applyAlignment="1">
      <alignment horizontal="center" vertical="center"/>
      <protection/>
    </xf>
    <xf numFmtId="181" fontId="23" fillId="0" borderId="16" xfId="57" applyNumberFormat="1" applyFont="1" applyBorder="1" applyAlignment="1">
      <alignment horizontal="center" vertical="center"/>
      <protection/>
    </xf>
    <xf numFmtId="0" fontId="23" fillId="0" borderId="17" xfId="57" applyFont="1" applyBorder="1" applyAlignment="1">
      <alignment horizontal="center" vertical="center"/>
      <protection/>
    </xf>
    <xf numFmtId="0" fontId="23" fillId="0" borderId="18" xfId="57" applyFont="1" applyBorder="1" applyAlignment="1">
      <alignment horizontal="center" vertical="center"/>
      <protection/>
    </xf>
    <xf numFmtId="0" fontId="23" fillId="0" borderId="11" xfId="57" applyFont="1" applyFill="1" applyBorder="1" applyAlignment="1">
      <alignment horizontal="center" vertical="center"/>
      <protection/>
    </xf>
    <xf numFmtId="49" fontId="23" fillId="0" borderId="15" xfId="57" applyNumberFormat="1" applyFont="1" applyFill="1" applyBorder="1" applyAlignment="1">
      <alignment horizontal="center" vertical="center"/>
      <protection/>
    </xf>
    <xf numFmtId="49" fontId="23" fillId="0" borderId="12" xfId="57" applyNumberFormat="1" applyFont="1" applyFill="1" applyBorder="1" applyAlignment="1">
      <alignment horizontal="center" vertical="center"/>
      <protection/>
    </xf>
    <xf numFmtId="49" fontId="23" fillId="0" borderId="13" xfId="57" applyNumberFormat="1" applyFont="1" applyFill="1" applyBorder="1" applyAlignment="1">
      <alignment horizontal="center" vertical="center"/>
      <protection/>
    </xf>
    <xf numFmtId="0" fontId="23" fillId="0" borderId="11" xfId="57" applyFont="1" applyFill="1" applyBorder="1" applyAlignment="1">
      <alignment horizontal="center" vertical="center" wrapText="1"/>
      <protection/>
    </xf>
    <xf numFmtId="0" fontId="23" fillId="0" borderId="12" xfId="57" applyFont="1" applyFill="1" applyBorder="1" applyAlignment="1">
      <alignment horizontal="center" vertical="center" wrapText="1"/>
      <protection/>
    </xf>
    <xf numFmtId="0" fontId="23" fillId="0" borderId="13" xfId="57" applyFont="1" applyFill="1" applyBorder="1" applyAlignment="1">
      <alignment horizontal="center" vertical="center" wrapText="1"/>
      <protection/>
    </xf>
    <xf numFmtId="0" fontId="23" fillId="0" borderId="14" xfId="57" applyFont="1" applyFill="1" applyBorder="1" applyAlignment="1">
      <alignment horizontal="center" vertical="center"/>
      <protection/>
    </xf>
    <xf numFmtId="181" fontId="22" fillId="0" borderId="12" xfId="57" applyNumberFormat="1" applyFont="1" applyFill="1" applyBorder="1" applyAlignment="1">
      <alignment horizontal="center" vertical="center"/>
      <protection/>
    </xf>
    <xf numFmtId="181" fontId="22" fillId="0" borderId="14" xfId="57" applyNumberFormat="1" applyFont="1" applyFill="1" applyBorder="1" applyAlignment="1">
      <alignment horizontal="center" vertical="center"/>
      <protection/>
    </xf>
    <xf numFmtId="181" fontId="22" fillId="0" borderId="13" xfId="57" applyNumberFormat="1" applyFont="1" applyFill="1" applyBorder="1" applyAlignment="1">
      <alignment horizontal="center" vertical="center"/>
      <protection/>
    </xf>
    <xf numFmtId="180" fontId="22" fillId="0" borderId="11" xfId="57" applyNumberFormat="1" applyFont="1" applyBorder="1" applyAlignment="1">
      <alignment horizontal="center" vertical="center"/>
      <protection/>
    </xf>
    <xf numFmtId="180" fontId="22" fillId="0" borderId="12" xfId="57" applyNumberFormat="1" applyFont="1" applyBorder="1" applyAlignment="1">
      <alignment horizontal="center" vertical="center"/>
      <protection/>
    </xf>
    <xf numFmtId="180" fontId="22" fillId="0" borderId="13" xfId="57" applyNumberFormat="1" applyFont="1" applyBorder="1" applyAlignment="1">
      <alignment horizontal="center" vertical="center"/>
      <protection/>
    </xf>
    <xf numFmtId="0" fontId="23" fillId="0" borderId="11" xfId="57" applyFont="1" applyBorder="1" applyAlignment="1">
      <alignment horizontal="left" vertical="center" wrapText="1"/>
      <protection/>
    </xf>
    <xf numFmtId="0" fontId="23" fillId="0" borderId="12" xfId="57" applyFont="1" applyBorder="1" applyAlignment="1">
      <alignment horizontal="left" vertical="center" wrapText="1"/>
      <protection/>
    </xf>
    <xf numFmtId="0" fontId="23" fillId="0" borderId="13" xfId="57" applyFont="1" applyBorder="1" applyAlignment="1">
      <alignment horizontal="left" vertical="center" wrapText="1"/>
      <protection/>
    </xf>
    <xf numFmtId="181" fontId="23" fillId="0" borderId="19" xfId="57" applyNumberFormat="1" applyFont="1" applyBorder="1" applyAlignment="1">
      <alignment horizontal="center" vertical="center"/>
      <protection/>
    </xf>
    <xf numFmtId="0" fontId="23" fillId="0" borderId="20" xfId="57" applyFont="1" applyBorder="1" applyAlignment="1">
      <alignment horizontal="center" vertical="center"/>
      <protection/>
    </xf>
    <xf numFmtId="0" fontId="23" fillId="0" borderId="21" xfId="57" applyFont="1" applyBorder="1" applyAlignment="1">
      <alignment horizontal="center" vertical="center"/>
      <protection/>
    </xf>
    <xf numFmtId="0" fontId="23" fillId="0" borderId="19" xfId="57" applyFont="1" applyBorder="1" applyAlignment="1">
      <alignment horizontal="center" vertical="center"/>
      <protection/>
    </xf>
    <xf numFmtId="0" fontId="23" fillId="0" borderId="22" xfId="57" applyFont="1" applyBorder="1" applyAlignment="1">
      <alignment horizontal="center" vertical="center"/>
      <protection/>
    </xf>
    <xf numFmtId="0" fontId="21" fillId="0" borderId="0" xfId="57" applyFont="1" applyAlignment="1">
      <alignment horizontal="center"/>
      <protection/>
    </xf>
    <xf numFmtId="49" fontId="23" fillId="0" borderId="23" xfId="57" applyNumberFormat="1" applyFont="1" applyBorder="1" applyAlignment="1">
      <alignment horizontal="center" vertical="center"/>
      <protection/>
    </xf>
    <xf numFmtId="49" fontId="23" fillId="0" borderId="20" xfId="57" applyNumberFormat="1" applyFont="1" applyBorder="1" applyAlignment="1">
      <alignment horizontal="center" vertical="center"/>
      <protection/>
    </xf>
    <xf numFmtId="49" fontId="23" fillId="0" borderId="21" xfId="57" applyNumberFormat="1" applyFont="1" applyBorder="1" applyAlignment="1">
      <alignment horizontal="center" vertical="center"/>
      <protection/>
    </xf>
    <xf numFmtId="0" fontId="22" fillId="0" borderId="24" xfId="57" applyFont="1" applyBorder="1" applyAlignment="1">
      <alignment horizontal="center" vertical="center"/>
      <protection/>
    </xf>
    <xf numFmtId="0" fontId="22" fillId="0" borderId="25" xfId="57" applyFont="1" applyBorder="1" applyAlignment="1">
      <alignment horizontal="center" vertical="center"/>
      <protection/>
    </xf>
    <xf numFmtId="0" fontId="22" fillId="0" borderId="26" xfId="57" applyFont="1" applyBorder="1" applyAlignment="1">
      <alignment horizontal="center" vertical="center"/>
      <protection/>
    </xf>
    <xf numFmtId="0" fontId="23" fillId="0" borderId="16" xfId="57" applyFont="1" applyBorder="1" applyAlignment="1">
      <alignment horizontal="center" vertical="center" wrapText="1"/>
      <protection/>
    </xf>
    <xf numFmtId="0" fontId="23" fillId="0" borderId="17" xfId="57" applyFont="1" applyBorder="1" applyAlignment="1">
      <alignment horizontal="center" vertical="center" wrapText="1"/>
      <protection/>
    </xf>
    <xf numFmtId="0" fontId="23" fillId="0" borderId="18" xfId="57" applyFont="1" applyBorder="1" applyAlignment="1">
      <alignment horizontal="center" vertical="center" wrapText="1"/>
      <protection/>
    </xf>
    <xf numFmtId="0" fontId="23" fillId="0" borderId="14" xfId="57" applyFont="1" applyBorder="1" applyAlignment="1">
      <alignment horizontal="center" vertical="center" wrapText="1"/>
      <protection/>
    </xf>
    <xf numFmtId="0" fontId="22" fillId="0" borderId="27" xfId="57" applyFont="1" applyBorder="1" applyAlignment="1">
      <alignment horizontal="center" vertical="center"/>
      <protection/>
    </xf>
    <xf numFmtId="0" fontId="23" fillId="0" borderId="28" xfId="57" applyFont="1" applyBorder="1" applyAlignment="1">
      <alignment horizontal="center" vertical="center" wrapText="1"/>
      <protection/>
    </xf>
    <xf numFmtId="0" fontId="23" fillId="0" borderId="29" xfId="57" applyFont="1" applyBorder="1" applyAlignment="1">
      <alignment horizontal="center" vertical="center" wrapText="1"/>
      <protection/>
    </xf>
    <xf numFmtId="0" fontId="23" fillId="0" borderId="30" xfId="57" applyFont="1" applyBorder="1" applyAlignment="1">
      <alignment horizontal="center" vertical="center" wrapText="1"/>
      <protection/>
    </xf>
    <xf numFmtId="0" fontId="23" fillId="0" borderId="31" xfId="57" applyFont="1" applyBorder="1" applyAlignment="1">
      <alignment horizontal="center" vertical="center" wrapText="1"/>
      <protection/>
    </xf>
    <xf numFmtId="0" fontId="23" fillId="0" borderId="19" xfId="57" applyFont="1" applyBorder="1" applyAlignment="1">
      <alignment horizontal="center" vertical="center" wrapText="1"/>
      <protection/>
    </xf>
    <xf numFmtId="0" fontId="23" fillId="0" borderId="20" xfId="57" applyFont="1" applyBorder="1" applyAlignment="1">
      <alignment horizontal="center" vertical="center" wrapText="1"/>
      <protection/>
    </xf>
    <xf numFmtId="0" fontId="23" fillId="0" borderId="21" xfId="57" applyFont="1" applyBorder="1" applyAlignment="1">
      <alignment horizontal="center" vertical="center" wrapText="1"/>
      <protection/>
    </xf>
    <xf numFmtId="0" fontId="23" fillId="0" borderId="32" xfId="57" applyFont="1" applyBorder="1" applyAlignment="1">
      <alignment horizontal="center" vertical="center" wrapText="1"/>
      <protection/>
    </xf>
    <xf numFmtId="0" fontId="23" fillId="0" borderId="33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center" vertical="center" wrapText="1"/>
      <protection/>
    </xf>
    <xf numFmtId="0" fontId="23" fillId="0" borderId="34" xfId="57" applyFont="1" applyBorder="1" applyAlignment="1">
      <alignment horizontal="center" vertical="center" wrapText="1"/>
      <protection/>
    </xf>
    <xf numFmtId="0" fontId="23" fillId="0" borderId="35" xfId="57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3" fillId="0" borderId="36" xfId="57" applyFont="1" applyBorder="1" applyAlignment="1">
      <alignment horizontal="center" vertical="center" wrapText="1"/>
      <protection/>
    </xf>
    <xf numFmtId="0" fontId="23" fillId="0" borderId="37" xfId="57" applyFont="1" applyBorder="1" applyAlignment="1">
      <alignment horizontal="center" vertical="center" wrapText="1"/>
      <protection/>
    </xf>
    <xf numFmtId="0" fontId="23" fillId="0" borderId="38" xfId="57" applyFont="1" applyBorder="1" applyAlignment="1">
      <alignment horizontal="center" vertical="center" wrapText="1"/>
      <protection/>
    </xf>
    <xf numFmtId="0" fontId="23" fillId="0" borderId="11" xfId="57" applyFont="1" applyBorder="1" applyAlignment="1">
      <alignment horizontal="left" vertical="center"/>
      <protection/>
    </xf>
    <xf numFmtId="0" fontId="23" fillId="0" borderId="12" xfId="57" applyFont="1" applyBorder="1" applyAlignment="1">
      <alignment horizontal="left" vertical="center"/>
      <protection/>
    </xf>
    <xf numFmtId="0" fontId="23" fillId="0" borderId="13" xfId="57" applyFont="1" applyBorder="1" applyAlignment="1">
      <alignment horizontal="left" vertical="center"/>
      <protection/>
    </xf>
    <xf numFmtId="0" fontId="22" fillId="0" borderId="12" xfId="57" applyFont="1" applyFill="1" applyBorder="1" applyAlignment="1">
      <alignment horizontal="center" vertical="center"/>
      <protection/>
    </xf>
    <xf numFmtId="0" fontId="22" fillId="0" borderId="13" xfId="57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0" fontId="22" fillId="0" borderId="11" xfId="57" applyFont="1" applyFill="1" applyBorder="1" applyAlignment="1">
      <alignment horizontal="left" vertical="center" wrapText="1"/>
      <protection/>
    </xf>
    <xf numFmtId="0" fontId="22" fillId="0" borderId="12" xfId="57" applyFont="1" applyFill="1" applyBorder="1" applyAlignment="1">
      <alignment horizontal="left" vertical="center" wrapText="1"/>
      <protection/>
    </xf>
    <xf numFmtId="0" fontId="22" fillId="0" borderId="13" xfId="57" applyFont="1" applyFill="1" applyBorder="1" applyAlignment="1">
      <alignment horizontal="left" vertical="center" wrapText="1"/>
      <protection/>
    </xf>
    <xf numFmtId="0" fontId="20" fillId="0" borderId="11" xfId="57" applyNumberFormat="1" applyFont="1" applyBorder="1" applyAlignment="1">
      <alignment horizontal="center"/>
      <protection/>
    </xf>
    <xf numFmtId="0" fontId="20" fillId="0" borderId="12" xfId="57" applyNumberFormat="1" applyFont="1" applyBorder="1" applyAlignment="1">
      <alignment horizontal="center"/>
      <protection/>
    </xf>
    <xf numFmtId="0" fontId="20" fillId="0" borderId="13" xfId="57" applyNumberFormat="1" applyFont="1" applyBorder="1" applyAlignment="1">
      <alignment horizontal="center"/>
      <protection/>
    </xf>
    <xf numFmtId="181" fontId="20" fillId="0" borderId="11" xfId="57" applyNumberFormat="1" applyFont="1" applyBorder="1" applyAlignment="1">
      <alignment horizontal="center"/>
      <protection/>
    </xf>
    <xf numFmtId="0" fontId="20" fillId="0" borderId="39" xfId="57" applyNumberFormat="1" applyFont="1" applyBorder="1" applyAlignment="1">
      <alignment horizontal="center"/>
      <protection/>
    </xf>
    <xf numFmtId="181" fontId="20" fillId="0" borderId="39" xfId="57" applyNumberFormat="1" applyFont="1" applyBorder="1" applyAlignment="1">
      <alignment horizontal="center"/>
      <protection/>
    </xf>
    <xf numFmtId="181" fontId="20" fillId="0" borderId="12" xfId="57" applyNumberFormat="1" applyFont="1" applyBorder="1" applyAlignment="1">
      <alignment horizontal="center"/>
      <protection/>
    </xf>
    <xf numFmtId="181" fontId="20" fillId="0" borderId="13" xfId="57" applyNumberFormat="1" applyFont="1" applyBorder="1" applyAlignment="1">
      <alignment horizontal="center"/>
      <protection/>
    </xf>
    <xf numFmtId="0" fontId="20" fillId="0" borderId="0" xfId="0" applyFont="1" applyAlignment="1">
      <alignment horizontal="right" vertical="top" wrapText="1"/>
    </xf>
    <xf numFmtId="0" fontId="20" fillId="0" borderId="11" xfId="57" applyNumberFormat="1" applyFont="1" applyBorder="1" applyAlignment="1">
      <alignment horizontal="left" wrapText="1"/>
      <protection/>
    </xf>
    <xf numFmtId="0" fontId="20" fillId="0" borderId="12" xfId="57" applyNumberFormat="1" applyFont="1" applyBorder="1" applyAlignment="1">
      <alignment horizontal="left" wrapText="1"/>
      <protection/>
    </xf>
    <xf numFmtId="0" fontId="20" fillId="0" borderId="13" xfId="57" applyNumberFormat="1" applyFont="1" applyBorder="1" applyAlignment="1">
      <alignment horizontal="left" wrapText="1"/>
      <protection/>
    </xf>
    <xf numFmtId="0" fontId="20" fillId="0" borderId="11" xfId="57" applyNumberFormat="1" applyFont="1" applyBorder="1" applyAlignment="1">
      <alignment horizontal="center" wrapText="1"/>
      <protection/>
    </xf>
    <xf numFmtId="0" fontId="20" fillId="0" borderId="12" xfId="57" applyNumberFormat="1" applyFont="1" applyBorder="1" applyAlignment="1">
      <alignment horizontal="center" wrapText="1"/>
      <protection/>
    </xf>
    <xf numFmtId="0" fontId="20" fillId="0" borderId="13" xfId="57" applyNumberFormat="1" applyFont="1" applyBorder="1" applyAlignment="1">
      <alignment horizontal="center" wrapText="1"/>
      <protection/>
    </xf>
    <xf numFmtId="0" fontId="27" fillId="0" borderId="0" xfId="57" applyFont="1" applyAlignment="1">
      <alignment horizontal="center"/>
      <protection/>
    </xf>
    <xf numFmtId="0" fontId="20" fillId="0" borderId="39" xfId="57" applyFont="1" applyBorder="1" applyAlignment="1">
      <alignment horizontal="center" vertic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11" xfId="57" applyNumberFormat="1" applyFont="1" applyBorder="1" applyAlignment="1">
      <alignment wrapText="1"/>
      <protection/>
    </xf>
    <xf numFmtId="0" fontId="20" fillId="0" borderId="12" xfId="57" applyNumberFormat="1" applyFont="1" applyBorder="1" applyAlignment="1">
      <alignment wrapText="1"/>
      <protection/>
    </xf>
    <xf numFmtId="0" fontId="20" fillId="0" borderId="13" xfId="57" applyNumberFormat="1" applyFont="1" applyBorder="1" applyAlignment="1">
      <alignment wrapText="1"/>
      <protection/>
    </xf>
    <xf numFmtId="0" fontId="20" fillId="0" borderId="40" xfId="57" applyFont="1" applyBorder="1" applyAlignment="1">
      <alignment horizontal="center" vertical="center" wrapText="1"/>
      <protection/>
    </xf>
    <xf numFmtId="0" fontId="20" fillId="0" borderId="41" xfId="57" applyFont="1" applyBorder="1" applyAlignment="1">
      <alignment horizontal="center" vertical="center" wrapText="1"/>
      <protection/>
    </xf>
    <xf numFmtId="0" fontId="20" fillId="0" borderId="42" xfId="57" applyFont="1" applyBorder="1" applyAlignment="1">
      <alignment horizontal="center" vertical="center" wrapText="1"/>
      <protection/>
    </xf>
    <xf numFmtId="0" fontId="20" fillId="0" borderId="19" xfId="57" applyFont="1" applyBorder="1" applyAlignment="1">
      <alignment horizontal="center" vertical="center" wrapText="1"/>
      <protection/>
    </xf>
    <xf numFmtId="0" fontId="20" fillId="0" borderId="20" xfId="57" applyFont="1" applyBorder="1" applyAlignment="1">
      <alignment horizontal="center" vertical="center" wrapText="1"/>
      <protection/>
    </xf>
    <xf numFmtId="0" fontId="20" fillId="0" borderId="21" xfId="57" applyFont="1" applyBorder="1" applyAlignment="1">
      <alignment horizontal="center" vertical="center" wrapText="1"/>
      <protection/>
    </xf>
    <xf numFmtId="0" fontId="20" fillId="0" borderId="39" xfId="57" applyFont="1" applyBorder="1" applyAlignment="1">
      <alignment horizontal="center" vertical="center" wrapText="1"/>
      <protection/>
    </xf>
    <xf numFmtId="0" fontId="26" fillId="0" borderId="40" xfId="57" applyFont="1" applyBorder="1" applyAlignment="1">
      <alignment horizontal="center" vertical="center" wrapText="1"/>
      <protection/>
    </xf>
    <xf numFmtId="0" fontId="26" fillId="0" borderId="41" xfId="57" applyFont="1" applyBorder="1" applyAlignment="1">
      <alignment horizontal="center" vertical="center" wrapText="1"/>
      <protection/>
    </xf>
    <xf numFmtId="0" fontId="26" fillId="0" borderId="42" xfId="57" applyFont="1" applyBorder="1" applyAlignment="1">
      <alignment horizontal="center" vertical="center" wrapText="1"/>
      <protection/>
    </xf>
    <xf numFmtId="0" fontId="26" fillId="0" borderId="37" xfId="57" applyFont="1" applyBorder="1" applyAlignment="1">
      <alignment horizontal="center"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34" xfId="57" applyFont="1" applyBorder="1" applyAlignment="1">
      <alignment horizontal="center" vertical="center" wrapText="1"/>
      <protection/>
    </xf>
    <xf numFmtId="0" fontId="26" fillId="0" borderId="19" xfId="57" applyFont="1" applyBorder="1" applyAlignment="1">
      <alignment horizontal="center" vertical="center" wrapText="1"/>
      <protection/>
    </xf>
    <xf numFmtId="0" fontId="26" fillId="0" borderId="20" xfId="57" applyFont="1" applyBorder="1" applyAlignment="1">
      <alignment horizontal="center" vertical="center" wrapText="1"/>
      <protection/>
    </xf>
    <xf numFmtId="0" fontId="26" fillId="0" borderId="21" xfId="57" applyFont="1" applyBorder="1" applyAlignment="1">
      <alignment horizontal="center" vertical="center" wrapText="1"/>
      <protection/>
    </xf>
    <xf numFmtId="0" fontId="20" fillId="0" borderId="39" xfId="57" applyFont="1" applyBorder="1" applyAlignment="1">
      <alignment horizontal="center"/>
      <protection/>
    </xf>
    <xf numFmtId="0" fontId="20" fillId="0" borderId="40" xfId="57" applyFont="1" applyBorder="1" applyAlignment="1">
      <alignment horizontal="center" vertical="center"/>
      <protection/>
    </xf>
    <xf numFmtId="0" fontId="20" fillId="0" borderId="41" xfId="57" applyFont="1" applyBorder="1" applyAlignment="1">
      <alignment horizontal="center" vertical="center"/>
      <protection/>
    </xf>
    <xf numFmtId="0" fontId="20" fillId="0" borderId="42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30" fillId="0" borderId="0" xfId="57" applyFont="1" applyAlignment="1">
      <alignment horizontal="justify"/>
      <protection/>
    </xf>
    <xf numFmtId="0" fontId="20" fillId="0" borderId="11" xfId="57" applyNumberFormat="1" applyFont="1" applyBorder="1" applyAlignment="1">
      <alignment/>
      <protection/>
    </xf>
    <xf numFmtId="0" fontId="20" fillId="0" borderId="12" xfId="57" applyNumberFormat="1" applyFont="1" applyBorder="1" applyAlignment="1">
      <alignment/>
      <protection/>
    </xf>
    <xf numFmtId="0" fontId="20" fillId="0" borderId="13" xfId="57" applyNumberFormat="1" applyFont="1" applyBorder="1" applyAlignment="1">
      <alignment/>
      <protection/>
    </xf>
    <xf numFmtId="0" fontId="22" fillId="0" borderId="30" xfId="56" applyFont="1" applyBorder="1" applyAlignment="1">
      <alignment horizontal="left" wrapText="1"/>
      <protection/>
    </xf>
    <xf numFmtId="0" fontId="22" fillId="0" borderId="0" xfId="56" applyFont="1" applyAlignment="1">
      <alignment horizontal="left" wrapText="1"/>
      <protection/>
    </xf>
    <xf numFmtId="0" fontId="27" fillId="0" borderId="43" xfId="56" applyFont="1" applyBorder="1" applyAlignment="1">
      <alignment horizontal="center" vertical="center" wrapText="1"/>
      <protection/>
    </xf>
    <xf numFmtId="0" fontId="27" fillId="0" borderId="44" xfId="56" applyFont="1" applyBorder="1" applyAlignment="1">
      <alignment horizontal="center" vertical="center" wrapText="1"/>
      <protection/>
    </xf>
    <xf numFmtId="0" fontId="27" fillId="0" borderId="45" xfId="56" applyFont="1" applyBorder="1" applyAlignment="1">
      <alignment horizontal="center" vertical="center" wrapText="1"/>
      <protection/>
    </xf>
    <xf numFmtId="49" fontId="28" fillId="0" borderId="46" xfId="56" applyNumberFormat="1" applyFont="1" applyBorder="1" applyAlignment="1">
      <alignment horizontal="center" vertical="center"/>
      <protection/>
    </xf>
    <xf numFmtId="49" fontId="28" fillId="0" borderId="17" xfId="56" applyNumberFormat="1" applyFont="1" applyBorder="1" applyAlignment="1">
      <alignment horizontal="center" vertical="center"/>
      <protection/>
    </xf>
    <xf numFmtId="0" fontId="28" fillId="0" borderId="46" xfId="56" applyFont="1" applyBorder="1" applyAlignment="1">
      <alignment vertical="center"/>
      <protection/>
    </xf>
    <xf numFmtId="0" fontId="28" fillId="0" borderId="17" xfId="56" applyFont="1" applyBorder="1" applyAlignment="1">
      <alignment vertical="center"/>
      <protection/>
    </xf>
    <xf numFmtId="0" fontId="28" fillId="0" borderId="28" xfId="56" applyFont="1" applyBorder="1" applyAlignment="1">
      <alignment vertical="center"/>
      <protection/>
    </xf>
    <xf numFmtId="0" fontId="27" fillId="0" borderId="17" xfId="56" applyFont="1" applyBorder="1" applyAlignment="1">
      <alignment horizontal="center" vertical="center"/>
      <protection/>
    </xf>
    <xf numFmtId="0" fontId="27" fillId="0" borderId="18" xfId="56" applyFont="1" applyBorder="1" applyAlignment="1">
      <alignment horizontal="center" vertical="center"/>
      <protection/>
    </xf>
    <xf numFmtId="49" fontId="28" fillId="0" borderId="15" xfId="56" applyNumberFormat="1" applyFont="1" applyBorder="1" applyAlignment="1">
      <alignment horizontal="center" vertical="center"/>
      <protection/>
    </xf>
    <xf numFmtId="49" fontId="28" fillId="0" borderId="12" xfId="56" applyNumberFormat="1" applyFont="1" applyBorder="1" applyAlignment="1">
      <alignment horizontal="center" vertical="center"/>
      <protection/>
    </xf>
    <xf numFmtId="0" fontId="28" fillId="0" borderId="15" xfId="56" applyFont="1" applyBorder="1" applyAlignment="1">
      <alignment vertical="center"/>
      <protection/>
    </xf>
    <xf numFmtId="0" fontId="28" fillId="0" borderId="12" xfId="56" applyFont="1" applyBorder="1" applyAlignment="1">
      <alignment vertical="center"/>
      <protection/>
    </xf>
    <xf numFmtId="0" fontId="28" fillId="0" borderId="14" xfId="56" applyFont="1" applyBorder="1" applyAlignment="1">
      <alignment vertical="center"/>
      <protection/>
    </xf>
    <xf numFmtId="0" fontId="28" fillId="0" borderId="15" xfId="56" applyNumberFormat="1" applyFont="1" applyBorder="1" applyAlignment="1">
      <alignment vertical="center" wrapText="1"/>
      <protection/>
    </xf>
    <xf numFmtId="0" fontId="28" fillId="0" borderId="12" xfId="56" applyNumberFormat="1" applyFont="1" applyBorder="1" applyAlignment="1">
      <alignment vertical="center" wrapText="1"/>
      <protection/>
    </xf>
    <xf numFmtId="0" fontId="28" fillId="0" borderId="14" xfId="56" applyNumberFormat="1" applyFont="1" applyBorder="1" applyAlignment="1">
      <alignment vertical="center" wrapText="1"/>
      <protection/>
    </xf>
    <xf numFmtId="0" fontId="28" fillId="0" borderId="12" xfId="56" applyFont="1" applyBorder="1" applyAlignment="1">
      <alignment horizontal="center" vertical="center"/>
      <protection/>
    </xf>
    <xf numFmtId="0" fontId="28" fillId="0" borderId="13" xfId="56" applyFont="1" applyBorder="1" applyAlignment="1">
      <alignment horizontal="center" vertical="center"/>
      <protection/>
    </xf>
    <xf numFmtId="0" fontId="28" fillId="0" borderId="15" xfId="56" applyFont="1" applyBorder="1" applyAlignment="1">
      <alignment horizontal="center" vertical="center"/>
      <protection/>
    </xf>
    <xf numFmtId="49" fontId="27" fillId="0" borderId="46" xfId="56" applyNumberFormat="1" applyFont="1" applyBorder="1" applyAlignment="1">
      <alignment horizontal="center" vertical="center"/>
      <protection/>
    </xf>
    <xf numFmtId="49" fontId="27" fillId="0" borderId="17" xfId="56" applyNumberFormat="1" applyFont="1" applyBorder="1" applyAlignment="1">
      <alignment horizontal="center" vertical="center"/>
      <protection/>
    </xf>
    <xf numFmtId="49" fontId="27" fillId="0" borderId="18" xfId="56" applyNumberFormat="1" applyFont="1" applyBorder="1" applyAlignment="1">
      <alignment horizontal="center" vertical="center"/>
      <protection/>
    </xf>
    <xf numFmtId="0" fontId="27" fillId="0" borderId="16" xfId="56" applyFont="1" applyBorder="1" applyAlignment="1">
      <alignment vertical="center"/>
      <protection/>
    </xf>
    <xf numFmtId="0" fontId="27" fillId="0" borderId="17" xfId="56" applyFont="1" applyBorder="1" applyAlignment="1">
      <alignment vertical="center"/>
      <protection/>
    </xf>
    <xf numFmtId="0" fontId="27" fillId="0" borderId="18" xfId="56" applyFont="1" applyBorder="1" applyAlignment="1">
      <alignment vertical="center"/>
      <protection/>
    </xf>
    <xf numFmtId="0" fontId="27" fillId="0" borderId="16" xfId="56" applyFont="1" applyBorder="1" applyAlignment="1">
      <alignment horizontal="center" vertical="center"/>
      <protection/>
    </xf>
    <xf numFmtId="49" fontId="28" fillId="0" borderId="47" xfId="56" applyNumberFormat="1" applyFont="1" applyBorder="1" applyAlignment="1">
      <alignment horizontal="center" vertical="center"/>
      <protection/>
    </xf>
    <xf numFmtId="49" fontId="28" fillId="0" borderId="25" xfId="56" applyNumberFormat="1" applyFont="1" applyBorder="1" applyAlignment="1">
      <alignment horizontal="center" vertical="center"/>
      <protection/>
    </xf>
    <xf numFmtId="0" fontId="28" fillId="0" borderId="47" xfId="56" applyFont="1" applyBorder="1" applyAlignment="1">
      <alignment vertical="center"/>
      <protection/>
    </xf>
    <xf numFmtId="0" fontId="28" fillId="0" borderId="25" xfId="56" applyFont="1" applyBorder="1" applyAlignment="1">
      <alignment vertical="center"/>
      <protection/>
    </xf>
    <xf numFmtId="0" fontId="28" fillId="0" borderId="27" xfId="56" applyFont="1" applyBorder="1" applyAlignment="1">
      <alignment vertical="center"/>
      <protection/>
    </xf>
    <xf numFmtId="0" fontId="28" fillId="0" borderId="25" xfId="56" applyFont="1" applyBorder="1" applyAlignment="1">
      <alignment horizontal="center" vertical="center"/>
      <protection/>
    </xf>
    <xf numFmtId="0" fontId="28" fillId="0" borderId="26" xfId="56" applyFont="1" applyBorder="1" applyAlignment="1">
      <alignment horizontal="center" vertical="center"/>
      <protection/>
    </xf>
    <xf numFmtId="49" fontId="28" fillId="0" borderId="26" xfId="56" applyNumberFormat="1" applyFont="1" applyBorder="1" applyAlignment="1">
      <alignment horizontal="center" vertical="center"/>
      <protection/>
    </xf>
    <xf numFmtId="0" fontId="28" fillId="0" borderId="24" xfId="56" applyFont="1" applyBorder="1" applyAlignment="1">
      <alignment horizontal="right" vertical="center"/>
      <protection/>
    </xf>
    <xf numFmtId="0" fontId="28" fillId="0" borderId="25" xfId="56" applyFont="1" applyBorder="1" applyAlignment="1">
      <alignment horizontal="right" vertical="center"/>
      <protection/>
    </xf>
    <xf numFmtId="0" fontId="28" fillId="0" borderId="26" xfId="56" applyFont="1" applyBorder="1" applyAlignment="1">
      <alignment horizontal="right" vertical="center"/>
      <protection/>
    </xf>
    <xf numFmtId="0" fontId="28" fillId="0" borderId="24" xfId="56" applyFont="1" applyBorder="1" applyAlignment="1">
      <alignment horizontal="center" vertical="center"/>
      <protection/>
    </xf>
    <xf numFmtId="49" fontId="28" fillId="0" borderId="13" xfId="56" applyNumberFormat="1" applyFont="1" applyBorder="1" applyAlignment="1">
      <alignment horizontal="center" vertical="center"/>
      <protection/>
    </xf>
    <xf numFmtId="0" fontId="28" fillId="0" borderId="11" xfId="56" applyFont="1" applyBorder="1" applyAlignment="1">
      <alignment vertical="center"/>
      <protection/>
    </xf>
    <xf numFmtId="0" fontId="28" fillId="0" borderId="13" xfId="56" applyFont="1" applyBorder="1" applyAlignment="1">
      <alignment vertical="center"/>
      <protection/>
    </xf>
    <xf numFmtId="0" fontId="28" fillId="0" borderId="11" xfId="56" applyFont="1" applyBorder="1" applyAlignment="1">
      <alignment horizontal="center" vertical="center"/>
      <protection/>
    </xf>
    <xf numFmtId="0" fontId="28" fillId="0" borderId="11" xfId="56" applyFont="1" applyBorder="1" applyAlignment="1">
      <alignment horizontal="right" vertical="center"/>
      <protection/>
    </xf>
    <xf numFmtId="0" fontId="28" fillId="0" borderId="12" xfId="56" applyFont="1" applyBorder="1" applyAlignment="1">
      <alignment horizontal="right" vertical="center"/>
      <protection/>
    </xf>
    <xf numFmtId="0" fontId="28" fillId="0" borderId="13" xfId="56" applyFont="1" applyBorder="1" applyAlignment="1">
      <alignment horizontal="right" vertical="center"/>
      <protection/>
    </xf>
    <xf numFmtId="0" fontId="21" fillId="0" borderId="0" xfId="56" applyFont="1" applyAlignment="1">
      <alignment horizontal="center" wrapText="1"/>
      <protection/>
    </xf>
    <xf numFmtId="0" fontId="22" fillId="0" borderId="0" xfId="56" applyFont="1" applyAlignment="1">
      <alignment horizontal="right" wrapText="1"/>
      <protection/>
    </xf>
    <xf numFmtId="0" fontId="27" fillId="0" borderId="48" xfId="56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98000000005" xfId="56"/>
    <cellStyle name="Обычный_ИПР 2014г от 27.02.2014г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47"/>
  <sheetViews>
    <sheetView tabSelected="1" view="pageBreakPreview" zoomScaleSheetLayoutView="100" zoomScalePageLayoutView="0" workbookViewId="0" topLeftCell="C28">
      <selection activeCell="FU7" sqref="FU7"/>
    </sheetView>
  </sheetViews>
  <sheetFormatPr defaultColWidth="0.85546875" defaultRowHeight="12.75"/>
  <cols>
    <col min="1" max="4" width="0.85546875" style="3" customWidth="1"/>
    <col min="5" max="5" width="3.421875" style="3" customWidth="1"/>
    <col min="6" max="30" width="0.85546875" style="3" customWidth="1"/>
    <col min="31" max="31" width="14.57421875" style="3" customWidth="1"/>
    <col min="32" max="175" width="0.85546875" style="3" customWidth="1"/>
    <col min="176" max="176" width="4.00390625" style="3" customWidth="1"/>
    <col min="177" max="177" width="7.7109375" style="3" customWidth="1"/>
    <col min="178" max="16384" width="0.85546875" style="3" customWidth="1"/>
  </cols>
  <sheetData>
    <row r="1" spans="133:176" ht="27.75" customHeight="1">
      <c r="EC1" s="22" t="s">
        <v>140</v>
      </c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</row>
    <row r="2" spans="1:176" s="2" customFormat="1" ht="22.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</row>
    <row r="3" spans="167:176" ht="12" thickBot="1">
      <c r="FK3" s="21" t="s">
        <v>178</v>
      </c>
      <c r="FL3" s="21"/>
      <c r="FM3" s="21"/>
      <c r="FN3" s="21"/>
      <c r="FO3" s="21"/>
      <c r="FP3" s="21"/>
      <c r="FQ3" s="21"/>
      <c r="FR3" s="21"/>
      <c r="FS3" s="21"/>
      <c r="FT3" s="21"/>
    </row>
    <row r="4" spans="1:176" ht="11.25">
      <c r="A4" s="106" t="s">
        <v>1</v>
      </c>
      <c r="B4" s="101"/>
      <c r="C4" s="101"/>
      <c r="D4" s="101"/>
      <c r="E4" s="102"/>
      <c r="F4" s="100" t="s">
        <v>2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AF4" s="100" t="s">
        <v>3</v>
      </c>
      <c r="AG4" s="101"/>
      <c r="AH4" s="101"/>
      <c r="AI4" s="101"/>
      <c r="AJ4" s="101"/>
      <c r="AK4" s="101"/>
      <c r="AL4" s="101"/>
      <c r="AM4" s="101"/>
      <c r="AN4" s="101"/>
      <c r="AO4" s="102"/>
      <c r="AP4" s="100" t="s">
        <v>4</v>
      </c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2"/>
      <c r="BG4" s="100" t="s">
        <v>5</v>
      </c>
      <c r="BH4" s="101"/>
      <c r="BI4" s="101"/>
      <c r="BJ4" s="101"/>
      <c r="BK4" s="101"/>
      <c r="BL4" s="101"/>
      <c r="BM4" s="101"/>
      <c r="BN4" s="101"/>
      <c r="BO4" s="101"/>
      <c r="BP4" s="102"/>
      <c r="BQ4" s="100" t="s">
        <v>6</v>
      </c>
      <c r="BR4" s="101"/>
      <c r="BS4" s="101"/>
      <c r="BT4" s="101"/>
      <c r="BU4" s="101"/>
      <c r="BV4" s="101"/>
      <c r="BW4" s="101"/>
      <c r="BX4" s="101"/>
      <c r="BY4" s="101"/>
      <c r="BZ4" s="102"/>
      <c r="CA4" s="100" t="s">
        <v>7</v>
      </c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2"/>
      <c r="CO4" s="100" t="s">
        <v>8</v>
      </c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2"/>
      <c r="DC4" s="100" t="s">
        <v>9</v>
      </c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2"/>
      <c r="DQ4" s="94" t="s">
        <v>10</v>
      </c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6"/>
      <c r="EY4" s="95" t="s">
        <v>11</v>
      </c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9"/>
    </row>
    <row r="5" spans="1:176" ht="33.75" customHeight="1">
      <c r="A5" s="107"/>
      <c r="B5" s="108"/>
      <c r="C5" s="108"/>
      <c r="D5" s="108"/>
      <c r="E5" s="109"/>
      <c r="F5" s="113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  <c r="AF5" s="103"/>
      <c r="AG5" s="104"/>
      <c r="AH5" s="104"/>
      <c r="AI5" s="104"/>
      <c r="AJ5" s="104"/>
      <c r="AK5" s="104"/>
      <c r="AL5" s="104"/>
      <c r="AM5" s="104"/>
      <c r="AN5" s="104"/>
      <c r="AO5" s="105"/>
      <c r="AP5" s="103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5"/>
      <c r="BG5" s="113"/>
      <c r="BH5" s="108"/>
      <c r="BI5" s="108"/>
      <c r="BJ5" s="108"/>
      <c r="BK5" s="108"/>
      <c r="BL5" s="108"/>
      <c r="BM5" s="108"/>
      <c r="BN5" s="108"/>
      <c r="BO5" s="108"/>
      <c r="BP5" s="109"/>
      <c r="BQ5" s="113"/>
      <c r="BR5" s="108"/>
      <c r="BS5" s="108"/>
      <c r="BT5" s="108"/>
      <c r="BU5" s="108"/>
      <c r="BV5" s="108"/>
      <c r="BW5" s="108"/>
      <c r="BX5" s="108"/>
      <c r="BY5" s="108"/>
      <c r="BZ5" s="109"/>
      <c r="CA5" s="103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5"/>
      <c r="CO5" s="103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5"/>
      <c r="DC5" s="103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5"/>
      <c r="DQ5" s="39" t="s">
        <v>12</v>
      </c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1"/>
      <c r="EH5" s="39" t="s">
        <v>13</v>
      </c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1"/>
      <c r="EY5" s="39" t="s">
        <v>12</v>
      </c>
      <c r="EZ5" s="40"/>
      <c r="FA5" s="40"/>
      <c r="FB5" s="40"/>
      <c r="FC5" s="40"/>
      <c r="FD5" s="40"/>
      <c r="FE5" s="40"/>
      <c r="FF5" s="40"/>
      <c r="FG5" s="40"/>
      <c r="FH5" s="41"/>
      <c r="FI5" s="39" t="s">
        <v>13</v>
      </c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97"/>
    </row>
    <row r="6" spans="1:176" ht="12" thickBot="1">
      <c r="A6" s="110"/>
      <c r="B6" s="111"/>
      <c r="C6" s="111"/>
      <c r="D6" s="111"/>
      <c r="E6" s="112"/>
      <c r="F6" s="114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2"/>
      <c r="AF6" s="91" t="s">
        <v>14</v>
      </c>
      <c r="AG6" s="92"/>
      <c r="AH6" s="92"/>
      <c r="AI6" s="92"/>
      <c r="AJ6" s="92"/>
      <c r="AK6" s="92"/>
      <c r="AL6" s="92"/>
      <c r="AM6" s="92"/>
      <c r="AN6" s="92"/>
      <c r="AO6" s="93"/>
      <c r="AP6" s="91" t="s">
        <v>15</v>
      </c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3"/>
      <c r="BG6" s="114"/>
      <c r="BH6" s="111"/>
      <c r="BI6" s="111"/>
      <c r="BJ6" s="111"/>
      <c r="BK6" s="111"/>
      <c r="BL6" s="111"/>
      <c r="BM6" s="111"/>
      <c r="BN6" s="111"/>
      <c r="BO6" s="111"/>
      <c r="BP6" s="112"/>
      <c r="BQ6" s="114"/>
      <c r="BR6" s="111"/>
      <c r="BS6" s="111"/>
      <c r="BT6" s="111"/>
      <c r="BU6" s="111"/>
      <c r="BV6" s="111"/>
      <c r="BW6" s="111"/>
      <c r="BX6" s="111"/>
      <c r="BY6" s="111"/>
      <c r="BZ6" s="112"/>
      <c r="CA6" s="91" t="s">
        <v>16</v>
      </c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3"/>
      <c r="CO6" s="91" t="s">
        <v>16</v>
      </c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3"/>
      <c r="DC6" s="91" t="s">
        <v>16</v>
      </c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3"/>
      <c r="DQ6" s="91" t="s">
        <v>15</v>
      </c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3"/>
      <c r="EH6" s="91" t="s">
        <v>15</v>
      </c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3"/>
      <c r="EY6" s="91" t="s">
        <v>16</v>
      </c>
      <c r="EZ6" s="92"/>
      <c r="FA6" s="92"/>
      <c r="FB6" s="92"/>
      <c r="FC6" s="92"/>
      <c r="FD6" s="92"/>
      <c r="FE6" s="92"/>
      <c r="FF6" s="92"/>
      <c r="FG6" s="92"/>
      <c r="FH6" s="93"/>
      <c r="FI6" s="91" t="s">
        <v>16</v>
      </c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8"/>
    </row>
    <row r="7" spans="1:176" s="4" customFormat="1" ht="10.5">
      <c r="A7" s="88"/>
      <c r="B7" s="89"/>
      <c r="C7" s="89"/>
      <c r="D7" s="89"/>
      <c r="E7" s="90"/>
      <c r="F7" s="85" t="s">
        <v>17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4"/>
      <c r="AF7" s="85"/>
      <c r="AG7" s="83"/>
      <c r="AH7" s="83"/>
      <c r="AI7" s="83"/>
      <c r="AJ7" s="83"/>
      <c r="AK7" s="83"/>
      <c r="AL7" s="83"/>
      <c r="AM7" s="83"/>
      <c r="AN7" s="83"/>
      <c r="AO7" s="84"/>
      <c r="AP7" s="85" t="s">
        <v>141</v>
      </c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4"/>
      <c r="BG7" s="85"/>
      <c r="BH7" s="83"/>
      <c r="BI7" s="83"/>
      <c r="BJ7" s="83"/>
      <c r="BK7" s="83"/>
      <c r="BL7" s="83"/>
      <c r="BM7" s="83"/>
      <c r="BN7" s="83"/>
      <c r="BO7" s="83"/>
      <c r="BP7" s="84"/>
      <c r="BQ7" s="85"/>
      <c r="BR7" s="83"/>
      <c r="BS7" s="83"/>
      <c r="BT7" s="83"/>
      <c r="BU7" s="83"/>
      <c r="BV7" s="83"/>
      <c r="BW7" s="83"/>
      <c r="BX7" s="83"/>
      <c r="BY7" s="83"/>
      <c r="BZ7" s="84"/>
      <c r="CA7" s="82">
        <f>CA8+CA16</f>
        <v>152.33416</v>
      </c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4"/>
      <c r="CO7" s="82">
        <f>CO8+CO16</f>
        <v>10.252</v>
      </c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4"/>
      <c r="DC7" s="82">
        <f>DC8+DC16</f>
        <v>97.27622</v>
      </c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4"/>
      <c r="DQ7" s="85" t="s">
        <v>142</v>
      </c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4"/>
      <c r="EH7" s="85" t="str">
        <f>DQ7</f>
        <v>16,02км/13,03 МВА</v>
      </c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4"/>
      <c r="EY7" s="62">
        <f>EY8+EY16</f>
        <v>97.27615999999998</v>
      </c>
      <c r="EZ7" s="63"/>
      <c r="FA7" s="63"/>
      <c r="FB7" s="63"/>
      <c r="FC7" s="63"/>
      <c r="FD7" s="63"/>
      <c r="FE7" s="63"/>
      <c r="FF7" s="63"/>
      <c r="FG7" s="63"/>
      <c r="FH7" s="64"/>
      <c r="FI7" s="82">
        <f>FI8+FI16</f>
        <v>97.27615999999998</v>
      </c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6"/>
    </row>
    <row r="8" spans="1:176" s="4" customFormat="1" ht="33.75" customHeight="1">
      <c r="A8" s="36" t="s">
        <v>18</v>
      </c>
      <c r="B8" s="37"/>
      <c r="C8" s="37"/>
      <c r="D8" s="37"/>
      <c r="E8" s="38"/>
      <c r="F8" s="79" t="s">
        <v>19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  <c r="AF8" s="42"/>
      <c r="AG8" s="43"/>
      <c r="AH8" s="43"/>
      <c r="AI8" s="43"/>
      <c r="AJ8" s="43"/>
      <c r="AK8" s="43"/>
      <c r="AL8" s="43"/>
      <c r="AM8" s="43"/>
      <c r="AN8" s="43"/>
      <c r="AO8" s="44"/>
      <c r="AP8" s="42" t="str">
        <f>AP9</f>
        <v>32 МВА</v>
      </c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4"/>
      <c r="BG8" s="42"/>
      <c r="BH8" s="43"/>
      <c r="BI8" s="43"/>
      <c r="BJ8" s="43"/>
      <c r="BK8" s="43"/>
      <c r="BL8" s="43"/>
      <c r="BM8" s="43"/>
      <c r="BN8" s="43"/>
      <c r="BO8" s="43"/>
      <c r="BP8" s="44"/>
      <c r="BQ8" s="42"/>
      <c r="BR8" s="43"/>
      <c r="BS8" s="43"/>
      <c r="BT8" s="43"/>
      <c r="BU8" s="43"/>
      <c r="BV8" s="43"/>
      <c r="BW8" s="43"/>
      <c r="BX8" s="43"/>
      <c r="BY8" s="43"/>
      <c r="BZ8" s="44"/>
      <c r="CA8" s="58">
        <f>CA9+CA13</f>
        <v>35.105</v>
      </c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4"/>
      <c r="CO8" s="58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4"/>
      <c r="DC8" s="58">
        <f>DC9+DC13</f>
        <v>35.105</v>
      </c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4"/>
      <c r="DQ8" s="42" t="str">
        <f>DQ9</f>
        <v>12 МВА</v>
      </c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4"/>
      <c r="EH8" s="42" t="str">
        <f>EH9</f>
        <v>12 МВА</v>
      </c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4"/>
      <c r="EY8" s="58">
        <f>EY9+EY13</f>
        <v>35.105</v>
      </c>
      <c r="EZ8" s="43"/>
      <c r="FA8" s="43"/>
      <c r="FB8" s="43"/>
      <c r="FC8" s="43"/>
      <c r="FD8" s="43"/>
      <c r="FE8" s="43"/>
      <c r="FF8" s="43"/>
      <c r="FG8" s="43"/>
      <c r="FH8" s="44"/>
      <c r="FI8" s="58">
        <f>FI9+FI13</f>
        <v>35.105</v>
      </c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5"/>
    </row>
    <row r="9" spans="1:176" s="4" customFormat="1" ht="21.75" customHeight="1">
      <c r="A9" s="36" t="s">
        <v>20</v>
      </c>
      <c r="B9" s="37"/>
      <c r="C9" s="37"/>
      <c r="D9" s="37"/>
      <c r="E9" s="38"/>
      <c r="F9" s="79" t="s">
        <v>21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1"/>
      <c r="AF9" s="42"/>
      <c r="AG9" s="43"/>
      <c r="AH9" s="43"/>
      <c r="AI9" s="43"/>
      <c r="AJ9" s="43"/>
      <c r="AK9" s="43"/>
      <c r="AL9" s="43"/>
      <c r="AM9" s="43"/>
      <c r="AN9" s="43"/>
      <c r="AO9" s="44"/>
      <c r="AP9" s="33" t="s">
        <v>22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5"/>
      <c r="BG9" s="42"/>
      <c r="BH9" s="43"/>
      <c r="BI9" s="43"/>
      <c r="BJ9" s="43"/>
      <c r="BK9" s="43"/>
      <c r="BL9" s="43"/>
      <c r="BM9" s="43"/>
      <c r="BN9" s="43"/>
      <c r="BO9" s="43"/>
      <c r="BP9" s="44"/>
      <c r="BQ9" s="42"/>
      <c r="BR9" s="43"/>
      <c r="BS9" s="43"/>
      <c r="BT9" s="43"/>
      <c r="BU9" s="43"/>
      <c r="BV9" s="43"/>
      <c r="BW9" s="43"/>
      <c r="BX9" s="43"/>
      <c r="BY9" s="43"/>
      <c r="BZ9" s="44"/>
      <c r="CA9" s="58">
        <f>CA10+CA11</f>
        <v>30.384999999999998</v>
      </c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4"/>
      <c r="CO9" s="58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4"/>
      <c r="DC9" s="58">
        <f>DC10+DC11</f>
        <v>30.384999999999998</v>
      </c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4"/>
      <c r="DQ9" s="33" t="s">
        <v>23</v>
      </c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5"/>
      <c r="EH9" s="33" t="s">
        <v>23</v>
      </c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5"/>
      <c r="EY9" s="58">
        <f>EY10+EY11</f>
        <v>30.384999999999998</v>
      </c>
      <c r="EZ9" s="43"/>
      <c r="FA9" s="43"/>
      <c r="FB9" s="43"/>
      <c r="FC9" s="43"/>
      <c r="FD9" s="43"/>
      <c r="FE9" s="43"/>
      <c r="FF9" s="43"/>
      <c r="FG9" s="43"/>
      <c r="FH9" s="44"/>
      <c r="FI9" s="58">
        <f>FI10+FI11</f>
        <v>30.384999999999998</v>
      </c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5"/>
    </row>
    <row r="10" spans="1:176" s="5" customFormat="1" ht="45" customHeight="1">
      <c r="A10" s="27" t="s">
        <v>24</v>
      </c>
      <c r="B10" s="28"/>
      <c r="C10" s="28"/>
      <c r="D10" s="28"/>
      <c r="E10" s="29"/>
      <c r="F10" s="30" t="s">
        <v>143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F10" s="33" t="s">
        <v>25</v>
      </c>
      <c r="AG10" s="34"/>
      <c r="AH10" s="34"/>
      <c r="AI10" s="34"/>
      <c r="AJ10" s="34"/>
      <c r="AK10" s="34"/>
      <c r="AL10" s="34"/>
      <c r="AM10" s="34"/>
      <c r="AN10" s="34"/>
      <c r="AO10" s="35"/>
      <c r="AP10" s="33" t="s">
        <v>22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5"/>
      <c r="BG10" s="33">
        <v>2013</v>
      </c>
      <c r="BH10" s="34"/>
      <c r="BI10" s="34"/>
      <c r="BJ10" s="34"/>
      <c r="BK10" s="34"/>
      <c r="BL10" s="34"/>
      <c r="BM10" s="34"/>
      <c r="BN10" s="34"/>
      <c r="BO10" s="34"/>
      <c r="BP10" s="35"/>
      <c r="BQ10" s="33">
        <v>2014</v>
      </c>
      <c r="BR10" s="34"/>
      <c r="BS10" s="34"/>
      <c r="BT10" s="34"/>
      <c r="BU10" s="34"/>
      <c r="BV10" s="34"/>
      <c r="BW10" s="34"/>
      <c r="BX10" s="34"/>
      <c r="BY10" s="34"/>
      <c r="BZ10" s="35"/>
      <c r="CA10" s="23">
        <f>17.75*1.18</f>
        <v>20.945</v>
      </c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5"/>
      <c r="CO10" s="23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5"/>
      <c r="DC10" s="23">
        <f>17.75*1.18</f>
        <v>20.945</v>
      </c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5"/>
      <c r="DQ10" s="33" t="s">
        <v>23</v>
      </c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5"/>
      <c r="EH10" s="33" t="str">
        <f>DQ10</f>
        <v>12 МВА</v>
      </c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5"/>
      <c r="EY10" s="23">
        <f>17.75*1.18</f>
        <v>20.945</v>
      </c>
      <c r="EZ10" s="24"/>
      <c r="FA10" s="24"/>
      <c r="FB10" s="24"/>
      <c r="FC10" s="24"/>
      <c r="FD10" s="24"/>
      <c r="FE10" s="24"/>
      <c r="FF10" s="24"/>
      <c r="FG10" s="24"/>
      <c r="FH10" s="25"/>
      <c r="FI10" s="23">
        <f>17.75*1.18</f>
        <v>20.945</v>
      </c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6"/>
    </row>
    <row r="11" spans="1:176" s="5" customFormat="1" ht="36" customHeight="1">
      <c r="A11" s="27" t="s">
        <v>26</v>
      </c>
      <c r="B11" s="28"/>
      <c r="C11" s="28"/>
      <c r="D11" s="28"/>
      <c r="E11" s="29"/>
      <c r="F11" s="30" t="s">
        <v>27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3" t="s">
        <v>25</v>
      </c>
      <c r="AG11" s="34"/>
      <c r="AH11" s="34"/>
      <c r="AI11" s="34"/>
      <c r="AJ11" s="34"/>
      <c r="AK11" s="34"/>
      <c r="AL11" s="34"/>
      <c r="AM11" s="34"/>
      <c r="AN11" s="34"/>
      <c r="AO11" s="35"/>
      <c r="AP11" s="33" t="s">
        <v>22</v>
      </c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5"/>
      <c r="BG11" s="33">
        <v>2013</v>
      </c>
      <c r="BH11" s="34"/>
      <c r="BI11" s="34"/>
      <c r="BJ11" s="34"/>
      <c r="BK11" s="34"/>
      <c r="BL11" s="34"/>
      <c r="BM11" s="34"/>
      <c r="BN11" s="34"/>
      <c r="BO11" s="34"/>
      <c r="BP11" s="35"/>
      <c r="BQ11" s="33">
        <v>2014</v>
      </c>
      <c r="BR11" s="34"/>
      <c r="BS11" s="34"/>
      <c r="BT11" s="34"/>
      <c r="BU11" s="34"/>
      <c r="BV11" s="34"/>
      <c r="BW11" s="34"/>
      <c r="BX11" s="34"/>
      <c r="BY11" s="34"/>
      <c r="BZ11" s="35"/>
      <c r="CA11" s="23">
        <f>8*1.18</f>
        <v>9.44</v>
      </c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/>
      <c r="CO11" s="23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5"/>
      <c r="DC11" s="23">
        <f>8*1.18</f>
        <v>9.44</v>
      </c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5"/>
      <c r="DQ11" s="33" t="s">
        <v>23</v>
      </c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5"/>
      <c r="EH11" s="33" t="str">
        <f>DQ11</f>
        <v>12 МВА</v>
      </c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5"/>
      <c r="EY11" s="23">
        <f>8*1.18</f>
        <v>9.44</v>
      </c>
      <c r="EZ11" s="24"/>
      <c r="FA11" s="24"/>
      <c r="FB11" s="24"/>
      <c r="FC11" s="24"/>
      <c r="FD11" s="24"/>
      <c r="FE11" s="24"/>
      <c r="FF11" s="24"/>
      <c r="FG11" s="24"/>
      <c r="FH11" s="25"/>
      <c r="FI11" s="23">
        <f>8*1.18</f>
        <v>9.44</v>
      </c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6"/>
    </row>
    <row r="12" spans="1:176" s="4" customFormat="1" ht="33" customHeight="1">
      <c r="A12" s="36" t="s">
        <v>28</v>
      </c>
      <c r="B12" s="37"/>
      <c r="C12" s="37"/>
      <c r="D12" s="37"/>
      <c r="E12" s="38"/>
      <c r="F12" s="39" t="s">
        <v>29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1"/>
      <c r="AF12" s="42"/>
      <c r="AG12" s="43"/>
      <c r="AH12" s="43"/>
      <c r="AI12" s="43"/>
      <c r="AJ12" s="43"/>
      <c r="AK12" s="43"/>
      <c r="AL12" s="43"/>
      <c r="AM12" s="43"/>
      <c r="AN12" s="43"/>
      <c r="AO12" s="44"/>
      <c r="AP12" s="42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4"/>
      <c r="BG12" s="42"/>
      <c r="BH12" s="43"/>
      <c r="BI12" s="43"/>
      <c r="BJ12" s="43"/>
      <c r="BK12" s="43"/>
      <c r="BL12" s="43"/>
      <c r="BM12" s="43"/>
      <c r="BN12" s="43"/>
      <c r="BO12" s="43"/>
      <c r="BP12" s="44"/>
      <c r="BQ12" s="42"/>
      <c r="BR12" s="43"/>
      <c r="BS12" s="43"/>
      <c r="BT12" s="43"/>
      <c r="BU12" s="43"/>
      <c r="BV12" s="43"/>
      <c r="BW12" s="43"/>
      <c r="BX12" s="43"/>
      <c r="BY12" s="43"/>
      <c r="BZ12" s="44"/>
      <c r="CA12" s="42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4"/>
      <c r="CO12" s="42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4"/>
      <c r="DC12" s="42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4"/>
      <c r="DQ12" s="42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4"/>
      <c r="EH12" s="42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4"/>
      <c r="EY12" s="42"/>
      <c r="EZ12" s="43"/>
      <c r="FA12" s="43"/>
      <c r="FB12" s="43"/>
      <c r="FC12" s="43"/>
      <c r="FD12" s="43"/>
      <c r="FE12" s="43"/>
      <c r="FF12" s="43"/>
      <c r="FG12" s="43"/>
      <c r="FH12" s="44"/>
      <c r="FI12" s="42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5"/>
    </row>
    <row r="13" spans="1:176" s="4" customFormat="1" ht="21.75" customHeight="1">
      <c r="A13" s="36" t="s">
        <v>30</v>
      </c>
      <c r="B13" s="37"/>
      <c r="C13" s="37"/>
      <c r="D13" s="37"/>
      <c r="E13" s="38"/>
      <c r="F13" s="39" t="s">
        <v>31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1"/>
      <c r="AF13" s="42"/>
      <c r="AG13" s="43"/>
      <c r="AH13" s="43"/>
      <c r="AI13" s="43"/>
      <c r="AJ13" s="43"/>
      <c r="AK13" s="43"/>
      <c r="AL13" s="43"/>
      <c r="AM13" s="43"/>
      <c r="AN13" s="43"/>
      <c r="AO13" s="44"/>
      <c r="AP13" s="42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4"/>
      <c r="BG13" s="42"/>
      <c r="BH13" s="43"/>
      <c r="BI13" s="43"/>
      <c r="BJ13" s="43"/>
      <c r="BK13" s="43"/>
      <c r="BL13" s="43"/>
      <c r="BM13" s="43"/>
      <c r="BN13" s="43"/>
      <c r="BO13" s="43"/>
      <c r="BP13" s="44"/>
      <c r="BQ13" s="42"/>
      <c r="BR13" s="43"/>
      <c r="BS13" s="43"/>
      <c r="BT13" s="43"/>
      <c r="BU13" s="43"/>
      <c r="BV13" s="43"/>
      <c r="BW13" s="43"/>
      <c r="BX13" s="43"/>
      <c r="BY13" s="43"/>
      <c r="BZ13" s="44"/>
      <c r="CA13" s="58">
        <f>CA14</f>
        <v>4.72</v>
      </c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4"/>
      <c r="CO13" s="58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4"/>
      <c r="DC13" s="58">
        <f>DC14</f>
        <v>4.72</v>
      </c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4"/>
      <c r="DQ13" s="42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4"/>
      <c r="EH13" s="42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4"/>
      <c r="EY13" s="58">
        <f>EY14</f>
        <v>4.72</v>
      </c>
      <c r="EZ13" s="43"/>
      <c r="FA13" s="43"/>
      <c r="FB13" s="43"/>
      <c r="FC13" s="43"/>
      <c r="FD13" s="43"/>
      <c r="FE13" s="43"/>
      <c r="FF13" s="43"/>
      <c r="FG13" s="43"/>
      <c r="FH13" s="44"/>
      <c r="FI13" s="58">
        <f>FI14</f>
        <v>4.72</v>
      </c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5"/>
    </row>
    <row r="14" spans="1:176" s="5" customFormat="1" ht="31.5" customHeight="1">
      <c r="A14" s="27" t="s">
        <v>32</v>
      </c>
      <c r="B14" s="28"/>
      <c r="C14" s="28"/>
      <c r="D14" s="28"/>
      <c r="E14" s="29"/>
      <c r="F14" s="30" t="s">
        <v>144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3"/>
      <c r="AG14" s="34"/>
      <c r="AH14" s="34"/>
      <c r="AI14" s="34"/>
      <c r="AJ14" s="34"/>
      <c r="AK14" s="34"/>
      <c r="AL14" s="34"/>
      <c r="AM14" s="34"/>
      <c r="AN14" s="34"/>
      <c r="AO14" s="35"/>
      <c r="AP14" s="33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5"/>
      <c r="BG14" s="33">
        <v>2014</v>
      </c>
      <c r="BH14" s="34"/>
      <c r="BI14" s="34"/>
      <c r="BJ14" s="34"/>
      <c r="BK14" s="34"/>
      <c r="BL14" s="34"/>
      <c r="BM14" s="34"/>
      <c r="BN14" s="34"/>
      <c r="BO14" s="34"/>
      <c r="BP14" s="35"/>
      <c r="BQ14" s="33">
        <v>2014</v>
      </c>
      <c r="BR14" s="34"/>
      <c r="BS14" s="34"/>
      <c r="BT14" s="34"/>
      <c r="BU14" s="34"/>
      <c r="BV14" s="34"/>
      <c r="BW14" s="34"/>
      <c r="BX14" s="34"/>
      <c r="BY14" s="34"/>
      <c r="BZ14" s="35"/>
      <c r="CA14" s="23">
        <f>4*1.18</f>
        <v>4.72</v>
      </c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5"/>
      <c r="CO14" s="23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5"/>
      <c r="DC14" s="23">
        <f>4*1.18</f>
        <v>4.72</v>
      </c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5"/>
      <c r="DQ14" s="76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8"/>
      <c r="EH14" s="76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8"/>
      <c r="EY14" s="23">
        <f>4*1.18</f>
        <v>4.72</v>
      </c>
      <c r="EZ14" s="24"/>
      <c r="FA14" s="24"/>
      <c r="FB14" s="24"/>
      <c r="FC14" s="24"/>
      <c r="FD14" s="24"/>
      <c r="FE14" s="24"/>
      <c r="FF14" s="24"/>
      <c r="FG14" s="24"/>
      <c r="FH14" s="25"/>
      <c r="FI14" s="23">
        <f>4*1.18</f>
        <v>4.72</v>
      </c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6"/>
    </row>
    <row r="15" spans="1:176" s="4" customFormat="1" ht="44.25" customHeight="1">
      <c r="A15" s="36" t="s">
        <v>33</v>
      </c>
      <c r="B15" s="37"/>
      <c r="C15" s="37"/>
      <c r="D15" s="37"/>
      <c r="E15" s="38"/>
      <c r="F15" s="39" t="s">
        <v>34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1"/>
      <c r="AF15" s="42"/>
      <c r="AG15" s="43"/>
      <c r="AH15" s="43"/>
      <c r="AI15" s="43"/>
      <c r="AJ15" s="43"/>
      <c r="AK15" s="43"/>
      <c r="AL15" s="43"/>
      <c r="AM15" s="43"/>
      <c r="AN15" s="43"/>
      <c r="AO15" s="44"/>
      <c r="AP15" s="42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4"/>
      <c r="BG15" s="42"/>
      <c r="BH15" s="43"/>
      <c r="BI15" s="43"/>
      <c r="BJ15" s="43"/>
      <c r="BK15" s="43"/>
      <c r="BL15" s="43"/>
      <c r="BM15" s="43"/>
      <c r="BN15" s="43"/>
      <c r="BO15" s="43"/>
      <c r="BP15" s="44"/>
      <c r="BQ15" s="42"/>
      <c r="BR15" s="43"/>
      <c r="BS15" s="43"/>
      <c r="BT15" s="43"/>
      <c r="BU15" s="43"/>
      <c r="BV15" s="43"/>
      <c r="BW15" s="43"/>
      <c r="BX15" s="43"/>
      <c r="BY15" s="43"/>
      <c r="BZ15" s="44"/>
      <c r="CA15" s="42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4"/>
      <c r="CO15" s="42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4"/>
      <c r="DC15" s="42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4"/>
      <c r="DQ15" s="42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4"/>
      <c r="EH15" s="42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4"/>
      <c r="EY15" s="42"/>
      <c r="EZ15" s="43"/>
      <c r="FA15" s="43"/>
      <c r="FB15" s="43"/>
      <c r="FC15" s="43"/>
      <c r="FD15" s="43"/>
      <c r="FE15" s="43"/>
      <c r="FF15" s="43"/>
      <c r="FG15" s="43"/>
      <c r="FH15" s="44"/>
      <c r="FI15" s="42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5"/>
    </row>
    <row r="16" spans="1:176" s="4" customFormat="1" ht="10.5">
      <c r="A16" s="36" t="s">
        <v>35</v>
      </c>
      <c r="B16" s="37"/>
      <c r="C16" s="37"/>
      <c r="D16" s="37"/>
      <c r="E16" s="38"/>
      <c r="F16" s="42" t="s">
        <v>36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4"/>
      <c r="AF16" s="42"/>
      <c r="AG16" s="43"/>
      <c r="AH16" s="43"/>
      <c r="AI16" s="43"/>
      <c r="AJ16" s="43"/>
      <c r="AK16" s="43"/>
      <c r="AL16" s="43"/>
      <c r="AM16" s="43"/>
      <c r="AN16" s="43"/>
      <c r="AO16" s="44"/>
      <c r="AP16" s="42" t="s">
        <v>145</v>
      </c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4"/>
      <c r="BG16" s="42"/>
      <c r="BH16" s="43"/>
      <c r="BI16" s="43"/>
      <c r="BJ16" s="43"/>
      <c r="BK16" s="43"/>
      <c r="BL16" s="43"/>
      <c r="BM16" s="43"/>
      <c r="BN16" s="43"/>
      <c r="BO16" s="43"/>
      <c r="BP16" s="44"/>
      <c r="BQ16" s="42"/>
      <c r="BR16" s="43"/>
      <c r="BS16" s="43"/>
      <c r="BT16" s="43"/>
      <c r="BU16" s="43"/>
      <c r="BV16" s="43"/>
      <c r="BW16" s="43"/>
      <c r="BX16" s="43"/>
      <c r="BY16" s="43"/>
      <c r="BZ16" s="44"/>
      <c r="CA16" s="58">
        <f>CA17+CA19</f>
        <v>117.22916</v>
      </c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4"/>
      <c r="CO16" s="58">
        <f>CO17+CO19</f>
        <v>10.252</v>
      </c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4"/>
      <c r="DC16" s="58">
        <f>DC17+DC19</f>
        <v>62.17121999999999</v>
      </c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4"/>
      <c r="DQ16" s="42" t="str">
        <f>AP16</f>
        <v>16,02 км/1,03 МВА</v>
      </c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4"/>
      <c r="EH16" s="42" t="str">
        <f>DQ16</f>
        <v>16,02 км/1,03 МВА</v>
      </c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4"/>
      <c r="EY16" s="58">
        <f>EY17+EY19</f>
        <v>62.171159999999986</v>
      </c>
      <c r="EZ16" s="43"/>
      <c r="FA16" s="43"/>
      <c r="FB16" s="43"/>
      <c r="FC16" s="43"/>
      <c r="FD16" s="43"/>
      <c r="FE16" s="43"/>
      <c r="FF16" s="43"/>
      <c r="FG16" s="43"/>
      <c r="FH16" s="44"/>
      <c r="FI16" s="58">
        <f>FI17+FI19</f>
        <v>62.171159999999986</v>
      </c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5"/>
    </row>
    <row r="17" spans="1:176" s="4" customFormat="1" ht="21.75" customHeight="1">
      <c r="A17" s="66" t="s">
        <v>37</v>
      </c>
      <c r="B17" s="67"/>
      <c r="C17" s="67"/>
      <c r="D17" s="67"/>
      <c r="E17" s="68"/>
      <c r="F17" s="69" t="s">
        <v>21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65"/>
      <c r="AG17" s="60"/>
      <c r="AH17" s="60"/>
      <c r="AI17" s="60"/>
      <c r="AJ17" s="60"/>
      <c r="AK17" s="60"/>
      <c r="AL17" s="60"/>
      <c r="AM17" s="60"/>
      <c r="AN17" s="60"/>
      <c r="AO17" s="61"/>
      <c r="AP17" s="65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1"/>
      <c r="BG17" s="65">
        <f>BG18</f>
        <v>2013</v>
      </c>
      <c r="BH17" s="60"/>
      <c r="BI17" s="60"/>
      <c r="BJ17" s="60"/>
      <c r="BK17" s="60"/>
      <c r="BL17" s="60"/>
      <c r="BM17" s="60"/>
      <c r="BN17" s="60"/>
      <c r="BO17" s="60"/>
      <c r="BP17" s="61"/>
      <c r="BQ17" s="65">
        <f>BQ18</f>
        <v>2015</v>
      </c>
      <c r="BR17" s="60"/>
      <c r="BS17" s="60"/>
      <c r="BT17" s="60"/>
      <c r="BU17" s="60"/>
      <c r="BV17" s="60"/>
      <c r="BW17" s="60"/>
      <c r="BX17" s="60"/>
      <c r="BY17" s="60"/>
      <c r="BZ17" s="61"/>
      <c r="CA17" s="59">
        <f>CA18</f>
        <v>67.763</v>
      </c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1"/>
      <c r="CO17" s="59">
        <f>CO18</f>
        <v>10.252</v>
      </c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1"/>
      <c r="DC17" s="59">
        <f>DC18</f>
        <v>12.70506</v>
      </c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1"/>
      <c r="DQ17" s="65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1"/>
      <c r="EH17" s="65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1"/>
      <c r="EY17" s="59">
        <f>EY18</f>
        <v>12.705</v>
      </c>
      <c r="EZ17" s="60"/>
      <c r="FA17" s="60"/>
      <c r="FB17" s="60"/>
      <c r="FC17" s="60"/>
      <c r="FD17" s="60"/>
      <c r="FE17" s="60"/>
      <c r="FF17" s="60"/>
      <c r="FG17" s="60"/>
      <c r="FH17" s="61"/>
      <c r="FI17" s="59">
        <f>FI18</f>
        <v>12.705</v>
      </c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72"/>
    </row>
    <row r="18" spans="1:176" s="4" customFormat="1" ht="21.75" customHeight="1">
      <c r="A18" s="66" t="s">
        <v>38</v>
      </c>
      <c r="B18" s="67"/>
      <c r="C18" s="67"/>
      <c r="D18" s="67"/>
      <c r="E18" s="68"/>
      <c r="F18" s="121" t="s">
        <v>146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3"/>
      <c r="AF18" s="56"/>
      <c r="AG18" s="118"/>
      <c r="AH18" s="118"/>
      <c r="AI18" s="118"/>
      <c r="AJ18" s="118"/>
      <c r="AK18" s="118"/>
      <c r="AL18" s="118"/>
      <c r="AM18" s="118"/>
      <c r="AN18" s="118"/>
      <c r="AO18" s="119"/>
      <c r="AP18" s="56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9"/>
      <c r="BG18" s="56">
        <v>2013</v>
      </c>
      <c r="BH18" s="118"/>
      <c r="BI18" s="118"/>
      <c r="BJ18" s="118"/>
      <c r="BK18" s="118"/>
      <c r="BL18" s="118"/>
      <c r="BM18" s="118"/>
      <c r="BN18" s="118"/>
      <c r="BO18" s="118"/>
      <c r="BP18" s="119"/>
      <c r="BQ18" s="56">
        <v>2015</v>
      </c>
      <c r="BR18" s="118"/>
      <c r="BS18" s="118"/>
      <c r="BT18" s="118"/>
      <c r="BU18" s="118"/>
      <c r="BV18" s="118"/>
      <c r="BW18" s="118"/>
      <c r="BX18" s="118"/>
      <c r="BY18" s="118"/>
      <c r="BZ18" s="119"/>
      <c r="CA18" s="57">
        <v>67.763</v>
      </c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5"/>
      <c r="CO18" s="57">
        <v>10.252</v>
      </c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9"/>
      <c r="DC18" s="57">
        <f>10.767*1.18</f>
        <v>12.70506</v>
      </c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5"/>
      <c r="DQ18" s="56" t="s">
        <v>147</v>
      </c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9"/>
      <c r="EH18" s="56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9"/>
      <c r="EY18" s="57">
        <v>12.705</v>
      </c>
      <c r="EZ18" s="73"/>
      <c r="FA18" s="73"/>
      <c r="FB18" s="73"/>
      <c r="FC18" s="73"/>
      <c r="FD18" s="73"/>
      <c r="FE18" s="73"/>
      <c r="FF18" s="73"/>
      <c r="FG18" s="73"/>
      <c r="FH18" s="75"/>
      <c r="FI18" s="57">
        <v>12.705</v>
      </c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4"/>
    </row>
    <row r="19" spans="1:176" s="4" customFormat="1" ht="21" customHeight="1">
      <c r="A19" s="36" t="s">
        <v>41</v>
      </c>
      <c r="B19" s="37"/>
      <c r="C19" s="37"/>
      <c r="D19" s="37"/>
      <c r="E19" s="38"/>
      <c r="F19" s="115" t="s">
        <v>42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7"/>
      <c r="AF19" s="42"/>
      <c r="AG19" s="43"/>
      <c r="AH19" s="43"/>
      <c r="AI19" s="43"/>
      <c r="AJ19" s="43"/>
      <c r="AK19" s="43"/>
      <c r="AL19" s="43"/>
      <c r="AM19" s="43"/>
      <c r="AN19" s="43"/>
      <c r="AO19" s="44"/>
      <c r="AP19" s="42" t="s">
        <v>145</v>
      </c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4"/>
      <c r="BG19" s="42"/>
      <c r="BH19" s="43"/>
      <c r="BI19" s="43"/>
      <c r="BJ19" s="43"/>
      <c r="BK19" s="43"/>
      <c r="BL19" s="43"/>
      <c r="BM19" s="43"/>
      <c r="BN19" s="43"/>
      <c r="BO19" s="43"/>
      <c r="BP19" s="44"/>
      <c r="BQ19" s="42"/>
      <c r="BR19" s="43"/>
      <c r="BS19" s="43"/>
      <c r="BT19" s="43"/>
      <c r="BU19" s="43"/>
      <c r="BV19" s="43"/>
      <c r="BW19" s="43"/>
      <c r="BX19" s="43"/>
      <c r="BY19" s="43"/>
      <c r="BZ19" s="44"/>
      <c r="CA19" s="58">
        <f>CA23+CA28+CA29+CA30+CA31+CA32+CA33+CA20+CA21+CA22</f>
        <v>49.46615999999999</v>
      </c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4"/>
      <c r="CO19" s="58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4"/>
      <c r="DC19" s="58">
        <f>DC23+DC28+DC29+DC30+DC31+DC32+DC33+DC20+DC21+DC22</f>
        <v>49.46615999999999</v>
      </c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4"/>
      <c r="DQ19" s="42" t="s">
        <v>145</v>
      </c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4"/>
      <c r="EH19" s="42" t="s">
        <v>145</v>
      </c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4"/>
      <c r="EY19" s="58">
        <f>EY23+EY28+EY29+EY30+EY31+EY32+EY33+EY20+EY21+EY22</f>
        <v>49.46615999999999</v>
      </c>
      <c r="EZ19" s="43"/>
      <c r="FA19" s="43"/>
      <c r="FB19" s="43"/>
      <c r="FC19" s="43"/>
      <c r="FD19" s="43"/>
      <c r="FE19" s="43"/>
      <c r="FF19" s="43"/>
      <c r="FG19" s="43"/>
      <c r="FH19" s="44"/>
      <c r="FI19" s="58">
        <f>FI23+FI28+FI29+FI30+FI31+FI32+FI33+FI20+FI21+FI22</f>
        <v>49.46615999999999</v>
      </c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5"/>
    </row>
    <row r="20" spans="1:176" s="4" customFormat="1" ht="26.25" customHeight="1">
      <c r="A20" s="27" t="s">
        <v>148</v>
      </c>
      <c r="B20" s="28"/>
      <c r="C20" s="28"/>
      <c r="D20" s="28"/>
      <c r="E20" s="29"/>
      <c r="F20" s="30" t="s">
        <v>149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2"/>
      <c r="AF20" s="33" t="s">
        <v>25</v>
      </c>
      <c r="AG20" s="34"/>
      <c r="AH20" s="34"/>
      <c r="AI20" s="34"/>
      <c r="AJ20" s="34"/>
      <c r="AK20" s="34"/>
      <c r="AL20" s="34"/>
      <c r="AM20" s="34"/>
      <c r="AN20" s="34"/>
      <c r="AO20" s="35"/>
      <c r="AP20" s="33" t="s">
        <v>150</v>
      </c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5"/>
      <c r="BG20" s="33">
        <v>2013</v>
      </c>
      <c r="BH20" s="34"/>
      <c r="BI20" s="34"/>
      <c r="BJ20" s="34"/>
      <c r="BK20" s="34"/>
      <c r="BL20" s="34"/>
      <c r="BM20" s="34"/>
      <c r="BN20" s="34"/>
      <c r="BO20" s="34"/>
      <c r="BP20" s="35"/>
      <c r="BQ20" s="33">
        <v>2014</v>
      </c>
      <c r="BR20" s="34"/>
      <c r="BS20" s="34"/>
      <c r="BT20" s="34"/>
      <c r="BU20" s="34"/>
      <c r="BV20" s="34"/>
      <c r="BW20" s="34"/>
      <c r="BX20" s="34"/>
      <c r="BY20" s="34"/>
      <c r="BZ20" s="35"/>
      <c r="CA20" s="23">
        <v>9.44</v>
      </c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5"/>
      <c r="CO20" s="23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5"/>
      <c r="DC20" s="23">
        <f>8*1.18</f>
        <v>9.44</v>
      </c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5"/>
      <c r="DQ20" s="33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5"/>
      <c r="EH20" s="33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5"/>
      <c r="EY20" s="23">
        <f>8*1.18</f>
        <v>9.44</v>
      </c>
      <c r="EZ20" s="24"/>
      <c r="FA20" s="24"/>
      <c r="FB20" s="24"/>
      <c r="FC20" s="24"/>
      <c r="FD20" s="24"/>
      <c r="FE20" s="24"/>
      <c r="FF20" s="24"/>
      <c r="FG20" s="24"/>
      <c r="FH20" s="25"/>
      <c r="FI20" s="23">
        <f>8*1.18</f>
        <v>9.44</v>
      </c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6"/>
    </row>
    <row r="21" spans="1:176" s="4" customFormat="1" ht="24" customHeight="1">
      <c r="A21" s="27" t="s">
        <v>44</v>
      </c>
      <c r="B21" s="28"/>
      <c r="C21" s="28"/>
      <c r="D21" s="28"/>
      <c r="E21" s="29"/>
      <c r="F21" s="30" t="s">
        <v>129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2"/>
      <c r="AF21" s="33" t="s">
        <v>25</v>
      </c>
      <c r="AG21" s="34"/>
      <c r="AH21" s="34"/>
      <c r="AI21" s="34"/>
      <c r="AJ21" s="34"/>
      <c r="AK21" s="34"/>
      <c r="AL21" s="34"/>
      <c r="AM21" s="34"/>
      <c r="AN21" s="34"/>
      <c r="AO21" s="34"/>
      <c r="AP21" s="33" t="s">
        <v>39</v>
      </c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5"/>
      <c r="BG21" s="33">
        <v>2014</v>
      </c>
      <c r="BH21" s="34"/>
      <c r="BI21" s="34"/>
      <c r="BJ21" s="34"/>
      <c r="BK21" s="34"/>
      <c r="BL21" s="34"/>
      <c r="BM21" s="34"/>
      <c r="BN21" s="34"/>
      <c r="BO21" s="34"/>
      <c r="BP21" s="35"/>
      <c r="BQ21" s="33">
        <v>2014</v>
      </c>
      <c r="BR21" s="34"/>
      <c r="BS21" s="34"/>
      <c r="BT21" s="34"/>
      <c r="BU21" s="34"/>
      <c r="BV21" s="34"/>
      <c r="BW21" s="34"/>
      <c r="BX21" s="34"/>
      <c r="BY21" s="34"/>
      <c r="BZ21" s="35"/>
      <c r="CA21" s="23">
        <f>3.367*1.18</f>
        <v>3.97306</v>
      </c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5"/>
      <c r="CO21" s="23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5"/>
      <c r="DC21" s="23">
        <f>3.367*1.18</f>
        <v>3.97306</v>
      </c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5"/>
      <c r="DQ21" s="33" t="s">
        <v>39</v>
      </c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5"/>
      <c r="EH21" s="33" t="s">
        <v>39</v>
      </c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5"/>
      <c r="EY21" s="23">
        <f>3.367*1.18</f>
        <v>3.97306</v>
      </c>
      <c r="EZ21" s="24"/>
      <c r="FA21" s="24"/>
      <c r="FB21" s="24"/>
      <c r="FC21" s="24"/>
      <c r="FD21" s="24"/>
      <c r="FE21" s="24"/>
      <c r="FF21" s="24"/>
      <c r="FG21" s="24"/>
      <c r="FH21" s="25"/>
      <c r="FI21" s="23">
        <f>3.367*1.18</f>
        <v>3.97306</v>
      </c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6"/>
    </row>
    <row r="22" spans="1:176" s="4" customFormat="1" ht="11.25">
      <c r="A22" s="27" t="s">
        <v>45</v>
      </c>
      <c r="B22" s="28"/>
      <c r="C22" s="28"/>
      <c r="D22" s="28"/>
      <c r="E22" s="29"/>
      <c r="F22" s="30" t="s">
        <v>151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2"/>
      <c r="AF22" s="33" t="s">
        <v>25</v>
      </c>
      <c r="AG22" s="34"/>
      <c r="AH22" s="34"/>
      <c r="AI22" s="34"/>
      <c r="AJ22" s="34"/>
      <c r="AK22" s="34"/>
      <c r="AL22" s="34"/>
      <c r="AM22" s="34"/>
      <c r="AN22" s="34"/>
      <c r="AO22" s="35"/>
      <c r="AP22" s="33" t="s">
        <v>40</v>
      </c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5"/>
      <c r="BG22" s="33">
        <v>2014</v>
      </c>
      <c r="BH22" s="34"/>
      <c r="BI22" s="34"/>
      <c r="BJ22" s="34"/>
      <c r="BK22" s="34"/>
      <c r="BL22" s="34"/>
      <c r="BM22" s="34"/>
      <c r="BN22" s="34"/>
      <c r="BO22" s="34"/>
      <c r="BP22" s="35"/>
      <c r="BQ22" s="33">
        <v>2014</v>
      </c>
      <c r="BR22" s="34"/>
      <c r="BS22" s="34"/>
      <c r="BT22" s="34"/>
      <c r="BU22" s="34"/>
      <c r="BV22" s="34"/>
      <c r="BW22" s="34"/>
      <c r="BX22" s="34"/>
      <c r="BY22" s="34"/>
      <c r="BZ22" s="35"/>
      <c r="CA22" s="23">
        <f>4.269*1.18</f>
        <v>5.03742</v>
      </c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5"/>
      <c r="CO22" s="23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5"/>
      <c r="DC22" s="23">
        <f>4.269*1.18</f>
        <v>5.03742</v>
      </c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5"/>
      <c r="DQ22" s="33" t="s">
        <v>40</v>
      </c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5"/>
      <c r="EH22" s="33" t="s">
        <v>40</v>
      </c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5"/>
      <c r="EY22" s="23">
        <f>4.269*1.18</f>
        <v>5.03742</v>
      </c>
      <c r="EZ22" s="24"/>
      <c r="FA22" s="24"/>
      <c r="FB22" s="24"/>
      <c r="FC22" s="24"/>
      <c r="FD22" s="24"/>
      <c r="FE22" s="24"/>
      <c r="FF22" s="24"/>
      <c r="FG22" s="24"/>
      <c r="FH22" s="25"/>
      <c r="FI22" s="23">
        <f>4.269*1.18</f>
        <v>5.03742</v>
      </c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6"/>
    </row>
    <row r="23" spans="1:176" s="5" customFormat="1" ht="35.25" customHeight="1">
      <c r="A23" s="27" t="s">
        <v>152</v>
      </c>
      <c r="B23" s="28"/>
      <c r="C23" s="28"/>
      <c r="D23" s="28"/>
      <c r="E23" s="29"/>
      <c r="F23" s="30" t="s">
        <v>153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2"/>
      <c r="AF23" s="33"/>
      <c r="AG23" s="34"/>
      <c r="AH23" s="34"/>
      <c r="AI23" s="34"/>
      <c r="AJ23" s="34"/>
      <c r="AK23" s="34"/>
      <c r="AL23" s="34"/>
      <c r="AM23" s="34"/>
      <c r="AN23" s="34"/>
      <c r="AO23" s="35"/>
      <c r="AP23" s="33" t="s">
        <v>154</v>
      </c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5"/>
      <c r="BG23" s="33">
        <v>2014</v>
      </c>
      <c r="BH23" s="34"/>
      <c r="BI23" s="34"/>
      <c r="BJ23" s="34"/>
      <c r="BK23" s="34"/>
      <c r="BL23" s="34"/>
      <c r="BM23" s="34"/>
      <c r="BN23" s="34"/>
      <c r="BO23" s="34"/>
      <c r="BP23" s="35"/>
      <c r="BQ23" s="33">
        <v>2014</v>
      </c>
      <c r="BR23" s="34"/>
      <c r="BS23" s="34"/>
      <c r="BT23" s="34"/>
      <c r="BU23" s="34"/>
      <c r="BV23" s="34"/>
      <c r="BW23" s="34"/>
      <c r="BX23" s="34"/>
      <c r="BY23" s="34"/>
      <c r="BZ23" s="35"/>
      <c r="CA23" s="23">
        <f>CA24+CA25+CA26+CA27</f>
        <v>16.24624</v>
      </c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5"/>
      <c r="CO23" s="23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5"/>
      <c r="DC23" s="23">
        <f>13.768*1.18</f>
        <v>16.24624</v>
      </c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5"/>
      <c r="DQ23" s="33" t="s">
        <v>154</v>
      </c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5"/>
      <c r="EH23" s="33" t="s">
        <v>154</v>
      </c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5"/>
      <c r="EY23" s="23">
        <f>13.768*1.18</f>
        <v>16.24624</v>
      </c>
      <c r="EZ23" s="24"/>
      <c r="FA23" s="24"/>
      <c r="FB23" s="24"/>
      <c r="FC23" s="24"/>
      <c r="FD23" s="24"/>
      <c r="FE23" s="24"/>
      <c r="FF23" s="24"/>
      <c r="FG23" s="24"/>
      <c r="FH23" s="25"/>
      <c r="FI23" s="23">
        <f>13.768*1.18</f>
        <v>16.24624</v>
      </c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6"/>
    </row>
    <row r="24" spans="1:176" s="5" customFormat="1" ht="66.75" customHeight="1">
      <c r="A24" s="27" t="s">
        <v>155</v>
      </c>
      <c r="B24" s="28"/>
      <c r="C24" s="28"/>
      <c r="D24" s="28"/>
      <c r="E24" s="29"/>
      <c r="F24" s="30" t="s">
        <v>43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F24" s="33" t="s">
        <v>25</v>
      </c>
      <c r="AG24" s="34"/>
      <c r="AH24" s="34"/>
      <c r="AI24" s="34"/>
      <c r="AJ24" s="34"/>
      <c r="AK24" s="34"/>
      <c r="AL24" s="34"/>
      <c r="AM24" s="34"/>
      <c r="AN24" s="34"/>
      <c r="AO24" s="35"/>
      <c r="AP24" s="33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5"/>
      <c r="BG24" s="33">
        <v>2013</v>
      </c>
      <c r="BH24" s="34"/>
      <c r="BI24" s="34"/>
      <c r="BJ24" s="34"/>
      <c r="BK24" s="34"/>
      <c r="BL24" s="34"/>
      <c r="BM24" s="34"/>
      <c r="BN24" s="34"/>
      <c r="BO24" s="34"/>
      <c r="BP24" s="35"/>
      <c r="BQ24" s="33">
        <v>2014</v>
      </c>
      <c r="BR24" s="34"/>
      <c r="BS24" s="34"/>
      <c r="BT24" s="34"/>
      <c r="BU24" s="34"/>
      <c r="BV24" s="34"/>
      <c r="BW24" s="34"/>
      <c r="BX24" s="34"/>
      <c r="BY24" s="34"/>
      <c r="BZ24" s="35"/>
      <c r="CA24" s="23">
        <f>0.8*1.18</f>
        <v>0.944</v>
      </c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5"/>
      <c r="CO24" s="23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5"/>
      <c r="DC24" s="23">
        <f>0.8*1.18</f>
        <v>0.944</v>
      </c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5"/>
      <c r="DQ24" s="33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5"/>
      <c r="EH24" s="33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5"/>
      <c r="EY24" s="23">
        <f>0.8*1.18</f>
        <v>0.944</v>
      </c>
      <c r="EZ24" s="24"/>
      <c r="FA24" s="24"/>
      <c r="FB24" s="24"/>
      <c r="FC24" s="24"/>
      <c r="FD24" s="24"/>
      <c r="FE24" s="24"/>
      <c r="FF24" s="24"/>
      <c r="FG24" s="24"/>
      <c r="FH24" s="25"/>
      <c r="FI24" s="23">
        <f>0.8*1.18</f>
        <v>0.944</v>
      </c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6"/>
    </row>
    <row r="25" spans="1:176" s="5" customFormat="1" ht="33" customHeight="1">
      <c r="A25" s="27" t="s">
        <v>156</v>
      </c>
      <c r="B25" s="28"/>
      <c r="C25" s="28"/>
      <c r="D25" s="28"/>
      <c r="E25" s="29"/>
      <c r="F25" s="30" t="s">
        <v>157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2"/>
      <c r="AF25" s="33" t="s">
        <v>25</v>
      </c>
      <c r="AG25" s="34"/>
      <c r="AH25" s="34"/>
      <c r="AI25" s="34"/>
      <c r="AJ25" s="34"/>
      <c r="AK25" s="34"/>
      <c r="AL25" s="34"/>
      <c r="AM25" s="34"/>
      <c r="AN25" s="34"/>
      <c r="AO25" s="35"/>
      <c r="AP25" s="33" t="s">
        <v>158</v>
      </c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5"/>
      <c r="BG25" s="33">
        <v>2013</v>
      </c>
      <c r="BH25" s="34"/>
      <c r="BI25" s="34"/>
      <c r="BJ25" s="34"/>
      <c r="BK25" s="34"/>
      <c r="BL25" s="34"/>
      <c r="BM25" s="34"/>
      <c r="BN25" s="34"/>
      <c r="BO25" s="34"/>
      <c r="BP25" s="35"/>
      <c r="BQ25" s="33">
        <v>2014</v>
      </c>
      <c r="BR25" s="34"/>
      <c r="BS25" s="34"/>
      <c r="BT25" s="34"/>
      <c r="BU25" s="34"/>
      <c r="BV25" s="34"/>
      <c r="BW25" s="34"/>
      <c r="BX25" s="34"/>
      <c r="BY25" s="34"/>
      <c r="BZ25" s="35"/>
      <c r="CA25" s="23">
        <f>4.957*1.18</f>
        <v>5.849259999999999</v>
      </c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5"/>
      <c r="CO25" s="23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5"/>
      <c r="DC25" s="23">
        <v>5.849</v>
      </c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5"/>
      <c r="DQ25" s="33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5"/>
      <c r="EH25" s="33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5"/>
      <c r="EY25" s="23">
        <f>CA25</f>
        <v>5.849259999999999</v>
      </c>
      <c r="EZ25" s="24"/>
      <c r="FA25" s="24"/>
      <c r="FB25" s="24"/>
      <c r="FC25" s="24"/>
      <c r="FD25" s="24"/>
      <c r="FE25" s="24"/>
      <c r="FF25" s="24"/>
      <c r="FG25" s="24"/>
      <c r="FH25" s="25"/>
      <c r="FI25" s="23">
        <f>CA25</f>
        <v>5.849259999999999</v>
      </c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6"/>
    </row>
    <row r="26" spans="1:176" s="5" customFormat="1" ht="24.75" customHeight="1">
      <c r="A26" s="27" t="s">
        <v>159</v>
      </c>
      <c r="B26" s="28"/>
      <c r="C26" s="28"/>
      <c r="D26" s="28"/>
      <c r="E26" s="29"/>
      <c r="F26" s="30" t="s">
        <v>160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  <c r="AF26" s="33" t="s">
        <v>25</v>
      </c>
      <c r="AG26" s="34"/>
      <c r="AH26" s="34"/>
      <c r="AI26" s="34"/>
      <c r="AJ26" s="34"/>
      <c r="AK26" s="34"/>
      <c r="AL26" s="34"/>
      <c r="AM26" s="34"/>
      <c r="AN26" s="34"/>
      <c r="AO26" s="35"/>
      <c r="AP26" s="33" t="s">
        <v>161</v>
      </c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5"/>
      <c r="BG26" s="33">
        <v>2013</v>
      </c>
      <c r="BH26" s="34"/>
      <c r="BI26" s="34"/>
      <c r="BJ26" s="34"/>
      <c r="BK26" s="34"/>
      <c r="BL26" s="34"/>
      <c r="BM26" s="34"/>
      <c r="BN26" s="34"/>
      <c r="BO26" s="34"/>
      <c r="BP26" s="35"/>
      <c r="BQ26" s="33">
        <v>2014</v>
      </c>
      <c r="BR26" s="34"/>
      <c r="BS26" s="34"/>
      <c r="BT26" s="34"/>
      <c r="BU26" s="34"/>
      <c r="BV26" s="34"/>
      <c r="BW26" s="34"/>
      <c r="BX26" s="34"/>
      <c r="BY26" s="34"/>
      <c r="BZ26" s="35"/>
      <c r="CA26" s="23">
        <f>0.9*1.18</f>
        <v>1.062</v>
      </c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5"/>
      <c r="CO26" s="23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5"/>
      <c r="DC26" s="23">
        <f>0.9*1.18</f>
        <v>1.062</v>
      </c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5"/>
      <c r="DQ26" s="33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5"/>
      <c r="EH26" s="33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5"/>
      <c r="EY26" s="23">
        <f>CA26</f>
        <v>1.062</v>
      </c>
      <c r="EZ26" s="24"/>
      <c r="FA26" s="24"/>
      <c r="FB26" s="24"/>
      <c r="FC26" s="24"/>
      <c r="FD26" s="24"/>
      <c r="FE26" s="24"/>
      <c r="FF26" s="24"/>
      <c r="FG26" s="24"/>
      <c r="FH26" s="25"/>
      <c r="FI26" s="23">
        <f>CA26</f>
        <v>1.062</v>
      </c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6"/>
    </row>
    <row r="27" spans="1:176" s="5" customFormat="1" ht="27" customHeight="1">
      <c r="A27" s="27" t="s">
        <v>162</v>
      </c>
      <c r="B27" s="28"/>
      <c r="C27" s="28"/>
      <c r="D27" s="28"/>
      <c r="E27" s="29"/>
      <c r="F27" s="30" t="s">
        <v>163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  <c r="AF27" s="33" t="s">
        <v>25</v>
      </c>
      <c r="AG27" s="34"/>
      <c r="AH27" s="34"/>
      <c r="AI27" s="34"/>
      <c r="AJ27" s="34"/>
      <c r="AK27" s="34"/>
      <c r="AL27" s="34"/>
      <c r="AM27" s="34"/>
      <c r="AN27" s="34"/>
      <c r="AO27" s="35"/>
      <c r="AP27" s="33" t="s">
        <v>164</v>
      </c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5"/>
      <c r="BG27" s="33">
        <v>2014</v>
      </c>
      <c r="BH27" s="34"/>
      <c r="BI27" s="34"/>
      <c r="BJ27" s="34"/>
      <c r="BK27" s="34"/>
      <c r="BL27" s="34"/>
      <c r="BM27" s="34"/>
      <c r="BN27" s="34"/>
      <c r="BO27" s="34"/>
      <c r="BP27" s="35"/>
      <c r="BQ27" s="33">
        <v>2014</v>
      </c>
      <c r="BR27" s="34"/>
      <c r="BS27" s="34"/>
      <c r="BT27" s="34"/>
      <c r="BU27" s="34"/>
      <c r="BV27" s="34"/>
      <c r="BW27" s="34"/>
      <c r="BX27" s="34"/>
      <c r="BY27" s="34"/>
      <c r="BZ27" s="35"/>
      <c r="CA27" s="23">
        <f>7.111*1.18</f>
        <v>8.390979999999999</v>
      </c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5"/>
      <c r="CO27" s="23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5"/>
      <c r="DC27" s="23">
        <f>CA27</f>
        <v>8.390979999999999</v>
      </c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5"/>
      <c r="DQ27" s="33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5"/>
      <c r="EH27" s="33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5"/>
      <c r="EY27" s="23">
        <f>CA27</f>
        <v>8.390979999999999</v>
      </c>
      <c r="EZ27" s="24"/>
      <c r="FA27" s="24"/>
      <c r="FB27" s="24"/>
      <c r="FC27" s="24"/>
      <c r="FD27" s="24"/>
      <c r="FE27" s="24"/>
      <c r="FF27" s="24"/>
      <c r="FG27" s="24"/>
      <c r="FH27" s="25"/>
      <c r="FI27" s="23">
        <f>CA27</f>
        <v>8.390979999999999</v>
      </c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6"/>
    </row>
    <row r="28" spans="1:176" s="5" customFormat="1" ht="11.25" customHeight="1">
      <c r="A28" s="52" t="s">
        <v>48</v>
      </c>
      <c r="B28" s="53"/>
      <c r="C28" s="53"/>
      <c r="D28" s="53"/>
      <c r="E28" s="54"/>
      <c r="F28" s="55" t="s">
        <v>46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4"/>
      <c r="AF28" s="56"/>
      <c r="AG28" s="53"/>
      <c r="AH28" s="53"/>
      <c r="AI28" s="53"/>
      <c r="AJ28" s="53"/>
      <c r="AK28" s="53"/>
      <c r="AL28" s="53"/>
      <c r="AM28" s="53"/>
      <c r="AN28" s="53"/>
      <c r="AO28" s="54"/>
      <c r="AP28" s="56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4"/>
      <c r="BG28" s="56">
        <v>2014</v>
      </c>
      <c r="BH28" s="53"/>
      <c r="BI28" s="53"/>
      <c r="BJ28" s="53"/>
      <c r="BK28" s="53"/>
      <c r="BL28" s="53"/>
      <c r="BM28" s="53"/>
      <c r="BN28" s="53"/>
      <c r="BO28" s="53"/>
      <c r="BP28" s="54"/>
      <c r="BQ28" s="56">
        <v>2014</v>
      </c>
      <c r="BR28" s="53"/>
      <c r="BS28" s="53"/>
      <c r="BT28" s="53"/>
      <c r="BU28" s="53"/>
      <c r="BV28" s="53"/>
      <c r="BW28" s="53"/>
      <c r="BX28" s="53"/>
      <c r="BY28" s="53"/>
      <c r="BZ28" s="54"/>
      <c r="CA28" s="57">
        <v>10.04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4"/>
      <c r="CO28" s="57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4"/>
      <c r="DC28" s="57">
        <v>10.04</v>
      </c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4"/>
      <c r="DQ28" s="57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4"/>
      <c r="EH28" s="57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4"/>
      <c r="EY28" s="57">
        <v>10.04</v>
      </c>
      <c r="EZ28" s="53"/>
      <c r="FA28" s="53"/>
      <c r="FB28" s="53"/>
      <c r="FC28" s="53"/>
      <c r="FD28" s="53"/>
      <c r="FE28" s="53"/>
      <c r="FF28" s="53"/>
      <c r="FG28" s="53"/>
      <c r="FH28" s="54"/>
      <c r="FI28" s="57">
        <v>10.04</v>
      </c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120"/>
    </row>
    <row r="29" spans="1:176" s="5" customFormat="1" ht="11.25" customHeight="1">
      <c r="A29" s="27" t="s">
        <v>51</v>
      </c>
      <c r="B29" s="28"/>
      <c r="C29" s="28"/>
      <c r="D29" s="28"/>
      <c r="E29" s="29"/>
      <c r="F29" s="49" t="s">
        <v>47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33"/>
      <c r="AG29" s="34"/>
      <c r="AH29" s="34"/>
      <c r="AI29" s="34"/>
      <c r="AJ29" s="34"/>
      <c r="AK29" s="34"/>
      <c r="AL29" s="34"/>
      <c r="AM29" s="34"/>
      <c r="AN29" s="34"/>
      <c r="AO29" s="35"/>
      <c r="AP29" s="33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5"/>
      <c r="BG29" s="33">
        <v>2014</v>
      </c>
      <c r="BH29" s="34"/>
      <c r="BI29" s="34"/>
      <c r="BJ29" s="34"/>
      <c r="BK29" s="34"/>
      <c r="BL29" s="34"/>
      <c r="BM29" s="34"/>
      <c r="BN29" s="34"/>
      <c r="BO29" s="34"/>
      <c r="BP29" s="35"/>
      <c r="BQ29" s="33">
        <v>2014</v>
      </c>
      <c r="BR29" s="34"/>
      <c r="BS29" s="34"/>
      <c r="BT29" s="34"/>
      <c r="BU29" s="34"/>
      <c r="BV29" s="34"/>
      <c r="BW29" s="34"/>
      <c r="BX29" s="34"/>
      <c r="BY29" s="34"/>
      <c r="BZ29" s="35"/>
      <c r="CA29" s="23">
        <f>1.708*1.18</f>
        <v>2.01544</v>
      </c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5"/>
      <c r="CO29" s="23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5"/>
      <c r="DC29" s="23">
        <f>1.708*1.18</f>
        <v>2.01544</v>
      </c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5"/>
      <c r="DQ29" s="33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5"/>
      <c r="EH29" s="33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5"/>
      <c r="EY29" s="23">
        <f>1.708*1.18</f>
        <v>2.01544</v>
      </c>
      <c r="EZ29" s="24"/>
      <c r="FA29" s="24"/>
      <c r="FB29" s="24"/>
      <c r="FC29" s="24"/>
      <c r="FD29" s="24"/>
      <c r="FE29" s="24"/>
      <c r="FF29" s="24"/>
      <c r="FG29" s="24"/>
      <c r="FH29" s="25"/>
      <c r="FI29" s="23">
        <f>1.708*1.18</f>
        <v>2.01544</v>
      </c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6"/>
    </row>
    <row r="30" spans="1:176" s="5" customFormat="1" ht="20.25" customHeight="1">
      <c r="A30" s="27" t="s">
        <v>52</v>
      </c>
      <c r="B30" s="28"/>
      <c r="C30" s="28"/>
      <c r="D30" s="28"/>
      <c r="E30" s="29"/>
      <c r="F30" s="30" t="s">
        <v>49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F30" s="33" t="s">
        <v>50</v>
      </c>
      <c r="AG30" s="34"/>
      <c r="AH30" s="34"/>
      <c r="AI30" s="34"/>
      <c r="AJ30" s="34"/>
      <c r="AK30" s="34"/>
      <c r="AL30" s="34"/>
      <c r="AM30" s="34"/>
      <c r="AN30" s="34"/>
      <c r="AO30" s="35"/>
      <c r="AP30" s="33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5"/>
      <c r="BG30" s="33">
        <v>2014</v>
      </c>
      <c r="BH30" s="34"/>
      <c r="BI30" s="34"/>
      <c r="BJ30" s="34"/>
      <c r="BK30" s="34"/>
      <c r="BL30" s="34"/>
      <c r="BM30" s="34"/>
      <c r="BN30" s="34"/>
      <c r="BO30" s="34"/>
      <c r="BP30" s="35"/>
      <c r="BQ30" s="33">
        <v>2014</v>
      </c>
      <c r="BR30" s="34"/>
      <c r="BS30" s="34"/>
      <c r="BT30" s="34"/>
      <c r="BU30" s="34"/>
      <c r="BV30" s="34"/>
      <c r="BW30" s="34"/>
      <c r="BX30" s="34"/>
      <c r="BY30" s="34"/>
      <c r="BZ30" s="35"/>
      <c r="CA30" s="23">
        <f>0.3*1.18</f>
        <v>0.354</v>
      </c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5"/>
      <c r="CO30" s="23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5"/>
      <c r="DC30" s="23">
        <f>0.3*1.18</f>
        <v>0.354</v>
      </c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5"/>
      <c r="DQ30" s="23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5"/>
      <c r="EH30" s="23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5"/>
      <c r="EY30" s="23">
        <f>0.3*1.18</f>
        <v>0.354</v>
      </c>
      <c r="EZ30" s="24"/>
      <c r="FA30" s="24"/>
      <c r="FB30" s="24"/>
      <c r="FC30" s="24"/>
      <c r="FD30" s="24"/>
      <c r="FE30" s="24"/>
      <c r="FF30" s="24"/>
      <c r="FG30" s="24"/>
      <c r="FH30" s="25"/>
      <c r="FI30" s="23">
        <f>0.3*1.18</f>
        <v>0.354</v>
      </c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6"/>
    </row>
    <row r="31" spans="1:176" s="5" customFormat="1" ht="24" customHeight="1">
      <c r="A31" s="27" t="s">
        <v>53</v>
      </c>
      <c r="B31" s="28"/>
      <c r="C31" s="28"/>
      <c r="D31" s="28"/>
      <c r="E31" s="29"/>
      <c r="F31" s="30" t="s">
        <v>165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2"/>
      <c r="AF31" s="33" t="s">
        <v>50</v>
      </c>
      <c r="AG31" s="34"/>
      <c r="AH31" s="34"/>
      <c r="AI31" s="34"/>
      <c r="AJ31" s="34"/>
      <c r="AK31" s="34"/>
      <c r="AL31" s="34"/>
      <c r="AM31" s="34"/>
      <c r="AN31" s="34"/>
      <c r="AO31" s="35"/>
      <c r="AP31" s="33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5"/>
      <c r="BG31" s="33">
        <v>2014</v>
      </c>
      <c r="BH31" s="34"/>
      <c r="BI31" s="34"/>
      <c r="BJ31" s="34"/>
      <c r="BK31" s="34"/>
      <c r="BL31" s="34"/>
      <c r="BM31" s="34"/>
      <c r="BN31" s="34"/>
      <c r="BO31" s="34"/>
      <c r="BP31" s="35"/>
      <c r="BQ31" s="33">
        <v>2014</v>
      </c>
      <c r="BR31" s="34"/>
      <c r="BS31" s="34"/>
      <c r="BT31" s="34"/>
      <c r="BU31" s="34"/>
      <c r="BV31" s="34"/>
      <c r="BW31" s="34"/>
      <c r="BX31" s="34"/>
      <c r="BY31" s="34"/>
      <c r="BZ31" s="35"/>
      <c r="CA31" s="23">
        <f>0.5*1.18</f>
        <v>0.59</v>
      </c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5"/>
      <c r="CO31" s="23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5"/>
      <c r="DC31" s="23">
        <f>0.5*1.18</f>
        <v>0.59</v>
      </c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5"/>
      <c r="DQ31" s="23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5"/>
      <c r="EH31" s="23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5"/>
      <c r="EY31" s="23">
        <f>0.5*1.18</f>
        <v>0.59</v>
      </c>
      <c r="EZ31" s="24"/>
      <c r="FA31" s="24"/>
      <c r="FB31" s="24"/>
      <c r="FC31" s="24"/>
      <c r="FD31" s="24"/>
      <c r="FE31" s="24"/>
      <c r="FF31" s="24"/>
      <c r="FG31" s="24"/>
      <c r="FH31" s="25"/>
      <c r="FI31" s="23">
        <f>0.5*1.18</f>
        <v>0.59</v>
      </c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6"/>
    </row>
    <row r="32" spans="1:176" s="5" customFormat="1" ht="21" customHeight="1">
      <c r="A32" s="27" t="s">
        <v>166</v>
      </c>
      <c r="B32" s="28"/>
      <c r="C32" s="28"/>
      <c r="D32" s="28"/>
      <c r="E32" s="29"/>
      <c r="F32" s="30" t="s">
        <v>167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2"/>
      <c r="AF32" s="33" t="s">
        <v>50</v>
      </c>
      <c r="AG32" s="34"/>
      <c r="AH32" s="34"/>
      <c r="AI32" s="34"/>
      <c r="AJ32" s="34"/>
      <c r="AK32" s="34"/>
      <c r="AL32" s="34"/>
      <c r="AM32" s="34"/>
      <c r="AN32" s="34"/>
      <c r="AO32" s="35"/>
      <c r="AP32" s="33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5"/>
      <c r="BG32" s="33">
        <v>2014</v>
      </c>
      <c r="BH32" s="34"/>
      <c r="BI32" s="34"/>
      <c r="BJ32" s="34"/>
      <c r="BK32" s="34"/>
      <c r="BL32" s="34"/>
      <c r="BM32" s="34"/>
      <c r="BN32" s="34"/>
      <c r="BO32" s="34"/>
      <c r="BP32" s="35"/>
      <c r="BQ32" s="33">
        <v>2014</v>
      </c>
      <c r="BR32" s="34"/>
      <c r="BS32" s="34"/>
      <c r="BT32" s="34"/>
      <c r="BU32" s="34"/>
      <c r="BV32" s="34"/>
      <c r="BW32" s="34"/>
      <c r="BX32" s="34"/>
      <c r="BY32" s="34"/>
      <c r="BZ32" s="35"/>
      <c r="CA32" s="23">
        <f>0.5*1.18</f>
        <v>0.59</v>
      </c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5"/>
      <c r="CO32" s="23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5"/>
      <c r="DC32" s="23">
        <f>0.5*1.18</f>
        <v>0.59</v>
      </c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5"/>
      <c r="DQ32" s="23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5"/>
      <c r="EH32" s="23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5"/>
      <c r="EY32" s="23">
        <f>0.5*1.18</f>
        <v>0.59</v>
      </c>
      <c r="EZ32" s="24"/>
      <c r="FA32" s="24"/>
      <c r="FB32" s="24"/>
      <c r="FC32" s="24"/>
      <c r="FD32" s="24"/>
      <c r="FE32" s="24"/>
      <c r="FF32" s="24"/>
      <c r="FG32" s="24"/>
      <c r="FH32" s="25"/>
      <c r="FI32" s="23">
        <f>0.5*1.18</f>
        <v>0.59</v>
      </c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6"/>
    </row>
    <row r="33" spans="1:176" s="5" customFormat="1" ht="11.25">
      <c r="A33" s="27" t="s">
        <v>168</v>
      </c>
      <c r="B33" s="28"/>
      <c r="C33" s="28"/>
      <c r="D33" s="28"/>
      <c r="E33" s="29"/>
      <c r="F33" s="49" t="s">
        <v>54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  <c r="AF33" s="33" t="s">
        <v>50</v>
      </c>
      <c r="AG33" s="34"/>
      <c r="AH33" s="34"/>
      <c r="AI33" s="34"/>
      <c r="AJ33" s="34"/>
      <c r="AK33" s="34"/>
      <c r="AL33" s="34"/>
      <c r="AM33" s="34"/>
      <c r="AN33" s="34"/>
      <c r="AO33" s="35"/>
      <c r="AP33" s="33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5"/>
      <c r="BG33" s="33">
        <v>2014</v>
      </c>
      <c r="BH33" s="34"/>
      <c r="BI33" s="34"/>
      <c r="BJ33" s="34"/>
      <c r="BK33" s="34"/>
      <c r="BL33" s="34"/>
      <c r="BM33" s="34"/>
      <c r="BN33" s="34"/>
      <c r="BO33" s="34"/>
      <c r="BP33" s="35"/>
      <c r="BQ33" s="33">
        <v>2014</v>
      </c>
      <c r="BR33" s="34"/>
      <c r="BS33" s="34"/>
      <c r="BT33" s="34"/>
      <c r="BU33" s="34"/>
      <c r="BV33" s="34"/>
      <c r="BW33" s="34"/>
      <c r="BX33" s="34"/>
      <c r="BY33" s="34"/>
      <c r="BZ33" s="35"/>
      <c r="CA33" s="23">
        <f>1*1.18</f>
        <v>1.18</v>
      </c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5"/>
      <c r="CO33" s="23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5"/>
      <c r="DC33" s="23">
        <f>1*1.18</f>
        <v>1.18</v>
      </c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5"/>
      <c r="DQ33" s="23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5"/>
      <c r="EH33" s="23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5"/>
      <c r="EY33" s="23">
        <f>1*1.18</f>
        <v>1.18</v>
      </c>
      <c r="EZ33" s="24"/>
      <c r="FA33" s="24"/>
      <c r="FB33" s="24"/>
      <c r="FC33" s="24"/>
      <c r="FD33" s="24"/>
      <c r="FE33" s="24"/>
      <c r="FF33" s="24"/>
      <c r="FG33" s="24"/>
      <c r="FH33" s="25"/>
      <c r="FI33" s="23">
        <f>1*1.18</f>
        <v>1.18</v>
      </c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6"/>
    </row>
    <row r="34" spans="1:176" s="4" customFormat="1" ht="10.5" customHeight="1">
      <c r="A34" s="46" t="s">
        <v>55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  <c r="AF34" s="42"/>
      <c r="AG34" s="43"/>
      <c r="AH34" s="43"/>
      <c r="AI34" s="43"/>
      <c r="AJ34" s="43"/>
      <c r="AK34" s="43"/>
      <c r="AL34" s="43"/>
      <c r="AM34" s="43"/>
      <c r="AN34" s="43"/>
      <c r="AO34" s="44"/>
      <c r="AP34" s="42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4"/>
      <c r="BG34" s="42"/>
      <c r="BH34" s="43"/>
      <c r="BI34" s="43"/>
      <c r="BJ34" s="43"/>
      <c r="BK34" s="43"/>
      <c r="BL34" s="43"/>
      <c r="BM34" s="43"/>
      <c r="BN34" s="43"/>
      <c r="BO34" s="43"/>
      <c r="BP34" s="44"/>
      <c r="BQ34" s="42"/>
      <c r="BR34" s="43"/>
      <c r="BS34" s="43"/>
      <c r="BT34" s="43"/>
      <c r="BU34" s="43"/>
      <c r="BV34" s="43"/>
      <c r="BW34" s="43"/>
      <c r="BX34" s="43"/>
      <c r="BY34" s="43"/>
      <c r="BZ34" s="44"/>
      <c r="CA34" s="42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4"/>
      <c r="CO34" s="42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4"/>
      <c r="DC34" s="42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4"/>
      <c r="DQ34" s="42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4"/>
      <c r="EH34" s="42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4"/>
      <c r="EY34" s="42"/>
      <c r="EZ34" s="43"/>
      <c r="FA34" s="43"/>
      <c r="FB34" s="43"/>
      <c r="FC34" s="43"/>
      <c r="FD34" s="43"/>
      <c r="FE34" s="43"/>
      <c r="FF34" s="43"/>
      <c r="FG34" s="43"/>
      <c r="FH34" s="44"/>
      <c r="FI34" s="42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5"/>
    </row>
    <row r="35" spans="1:176" s="4" customFormat="1" ht="33" customHeight="1">
      <c r="A35" s="36"/>
      <c r="B35" s="37"/>
      <c r="C35" s="37"/>
      <c r="D35" s="37"/>
      <c r="E35" s="38"/>
      <c r="F35" s="39" t="s">
        <v>56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  <c r="AF35" s="42"/>
      <c r="AG35" s="43"/>
      <c r="AH35" s="43"/>
      <c r="AI35" s="43"/>
      <c r="AJ35" s="43"/>
      <c r="AK35" s="43"/>
      <c r="AL35" s="43"/>
      <c r="AM35" s="43"/>
      <c r="AN35" s="43"/>
      <c r="AO35" s="44"/>
      <c r="AP35" s="42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4"/>
      <c r="BG35" s="42"/>
      <c r="BH35" s="43"/>
      <c r="BI35" s="43"/>
      <c r="BJ35" s="43"/>
      <c r="BK35" s="43"/>
      <c r="BL35" s="43"/>
      <c r="BM35" s="43"/>
      <c r="BN35" s="43"/>
      <c r="BO35" s="43"/>
      <c r="BP35" s="44"/>
      <c r="BQ35" s="42"/>
      <c r="BR35" s="43"/>
      <c r="BS35" s="43"/>
      <c r="BT35" s="43"/>
      <c r="BU35" s="43"/>
      <c r="BV35" s="43"/>
      <c r="BW35" s="43"/>
      <c r="BX35" s="43"/>
      <c r="BY35" s="43"/>
      <c r="BZ35" s="44"/>
      <c r="CA35" s="42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4"/>
      <c r="CO35" s="42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4"/>
      <c r="DC35" s="42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4"/>
      <c r="DQ35" s="42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4"/>
      <c r="EH35" s="42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4"/>
      <c r="EY35" s="42"/>
      <c r="EZ35" s="43"/>
      <c r="FA35" s="43"/>
      <c r="FB35" s="43"/>
      <c r="FC35" s="43"/>
      <c r="FD35" s="43"/>
      <c r="FE35" s="43"/>
      <c r="FF35" s="43"/>
      <c r="FG35" s="43"/>
      <c r="FH35" s="44"/>
      <c r="FI35" s="42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5"/>
    </row>
    <row r="36" ht="3.75" customHeight="1"/>
    <row r="37" spans="9:10" s="1" customFormat="1" ht="10.5">
      <c r="I37" s="6" t="s">
        <v>57</v>
      </c>
      <c r="J37" s="1" t="s">
        <v>58</v>
      </c>
    </row>
    <row r="38" spans="8:10" s="1" customFormat="1" ht="10.5">
      <c r="H38" s="6"/>
      <c r="I38" s="6" t="s">
        <v>59</v>
      </c>
      <c r="J38" s="1" t="s">
        <v>60</v>
      </c>
    </row>
    <row r="39" spans="7:10" s="1" customFormat="1" ht="10.5">
      <c r="G39" s="6"/>
      <c r="H39" s="6"/>
      <c r="I39" s="6" t="s">
        <v>61</v>
      </c>
      <c r="J39" s="1" t="s">
        <v>62</v>
      </c>
    </row>
    <row r="40" spans="6:10" s="1" customFormat="1" ht="12.75" customHeight="1">
      <c r="F40" s="6"/>
      <c r="G40" s="6"/>
      <c r="H40" s="6"/>
      <c r="I40" s="6" t="s">
        <v>63</v>
      </c>
      <c r="J40" s="1" t="s">
        <v>64</v>
      </c>
    </row>
    <row r="41" s="1" customFormat="1" ht="10.5"/>
    <row r="42" s="1" customFormat="1" ht="10.5">
      <c r="F42" s="1" t="s">
        <v>65</v>
      </c>
    </row>
    <row r="47" ht="11.25">
      <c r="CO47" s="11"/>
    </row>
  </sheetData>
  <sheetProtection/>
  <mergeCells count="403">
    <mergeCell ref="A18:E18"/>
    <mergeCell ref="AF18:AO18"/>
    <mergeCell ref="AP18:BF18"/>
    <mergeCell ref="BG18:BP18"/>
    <mergeCell ref="BQ18:BZ18"/>
    <mergeCell ref="CA18:CN18"/>
    <mergeCell ref="CA21:CN21"/>
    <mergeCell ref="CA20:CN20"/>
    <mergeCell ref="CO21:DB21"/>
    <mergeCell ref="CO20:DB20"/>
    <mergeCell ref="FI20:FT20"/>
    <mergeCell ref="F18:AE18"/>
    <mergeCell ref="CO18:DB18"/>
    <mergeCell ref="A21:E21"/>
    <mergeCell ref="A20:E20"/>
    <mergeCell ref="AF21:AO21"/>
    <mergeCell ref="AF20:AO20"/>
    <mergeCell ref="F20:AE20"/>
    <mergeCell ref="EY20:FH20"/>
    <mergeCell ref="AP20:BF20"/>
    <mergeCell ref="BG21:BP21"/>
    <mergeCell ref="BG20:BP20"/>
    <mergeCell ref="DQ20:EG20"/>
    <mergeCell ref="EY22:FH22"/>
    <mergeCell ref="FI22:FT22"/>
    <mergeCell ref="F21:AE21"/>
    <mergeCell ref="BQ21:BZ21"/>
    <mergeCell ref="EY21:FH21"/>
    <mergeCell ref="FI21:FT21"/>
    <mergeCell ref="F22:AE22"/>
    <mergeCell ref="DQ21:EG21"/>
    <mergeCell ref="BG22:BP22"/>
    <mergeCell ref="AP21:BF21"/>
    <mergeCell ref="A22:E22"/>
    <mergeCell ref="AF22:AO22"/>
    <mergeCell ref="AP22:BF22"/>
    <mergeCell ref="A25:E25"/>
    <mergeCell ref="AF25:AO25"/>
    <mergeCell ref="AP25:BF25"/>
    <mergeCell ref="AP24:BF24"/>
    <mergeCell ref="AF24:AO24"/>
    <mergeCell ref="F24:AE24"/>
    <mergeCell ref="A24:E24"/>
    <mergeCell ref="EY25:FH25"/>
    <mergeCell ref="FI25:FT25"/>
    <mergeCell ref="F25:AE25"/>
    <mergeCell ref="DC26:DP26"/>
    <mergeCell ref="DQ26:EG26"/>
    <mergeCell ref="EH26:EX26"/>
    <mergeCell ref="DC25:DP25"/>
    <mergeCell ref="DQ25:EG25"/>
    <mergeCell ref="EH25:EX25"/>
    <mergeCell ref="BG25:BP25"/>
    <mergeCell ref="BQ25:BZ25"/>
    <mergeCell ref="CA26:CN26"/>
    <mergeCell ref="CO26:DB26"/>
    <mergeCell ref="CA25:CN25"/>
    <mergeCell ref="CO25:DB25"/>
    <mergeCell ref="A26:E26"/>
    <mergeCell ref="AF26:AO26"/>
    <mergeCell ref="AP26:BF26"/>
    <mergeCell ref="DC27:DP27"/>
    <mergeCell ref="DQ27:EG27"/>
    <mergeCell ref="EH27:EX27"/>
    <mergeCell ref="BG27:BP27"/>
    <mergeCell ref="BG26:BP26"/>
    <mergeCell ref="BQ26:BZ26"/>
    <mergeCell ref="BQ27:BZ27"/>
    <mergeCell ref="CA27:CN27"/>
    <mergeCell ref="CO27:DB27"/>
    <mergeCell ref="F27:AE27"/>
    <mergeCell ref="FI27:FT27"/>
    <mergeCell ref="F26:AE26"/>
    <mergeCell ref="EY27:FH27"/>
    <mergeCell ref="FI26:FT26"/>
    <mergeCell ref="A27:E27"/>
    <mergeCell ref="AF27:AO27"/>
    <mergeCell ref="AP27:BF27"/>
    <mergeCell ref="EY32:FH32"/>
    <mergeCell ref="A29:E29"/>
    <mergeCell ref="F29:AE29"/>
    <mergeCell ref="AF29:AO29"/>
    <mergeCell ref="AP29:BF29"/>
    <mergeCell ref="BG29:BP29"/>
    <mergeCell ref="BQ29:BZ29"/>
    <mergeCell ref="CA24:CN24"/>
    <mergeCell ref="BQ24:BZ24"/>
    <mergeCell ref="EY33:FH33"/>
    <mergeCell ref="CO28:DB28"/>
    <mergeCell ref="DC28:DP28"/>
    <mergeCell ref="FI28:FT28"/>
    <mergeCell ref="DQ28:EG28"/>
    <mergeCell ref="EH28:EX28"/>
    <mergeCell ref="CO29:DB29"/>
    <mergeCell ref="EH29:EX29"/>
    <mergeCell ref="CO22:DB22"/>
    <mergeCell ref="BQ20:BZ20"/>
    <mergeCell ref="BQ22:BZ22"/>
    <mergeCell ref="CA22:CN22"/>
    <mergeCell ref="BG24:BP24"/>
    <mergeCell ref="FI24:FT24"/>
    <mergeCell ref="EH24:EX24"/>
    <mergeCell ref="DQ24:EG24"/>
    <mergeCell ref="DC24:DP24"/>
    <mergeCell ref="CO24:DB24"/>
    <mergeCell ref="CO23:DB23"/>
    <mergeCell ref="CA23:CN23"/>
    <mergeCell ref="EH18:EX18"/>
    <mergeCell ref="DC22:DP22"/>
    <mergeCell ref="DQ22:EG22"/>
    <mergeCell ref="EH22:EX22"/>
    <mergeCell ref="DQ18:EG18"/>
    <mergeCell ref="DQ19:EG19"/>
    <mergeCell ref="EH21:EX21"/>
    <mergeCell ref="EH20:EX20"/>
    <mergeCell ref="DC18:DP18"/>
    <mergeCell ref="A19:E19"/>
    <mergeCell ref="AF19:AO19"/>
    <mergeCell ref="AP19:BF19"/>
    <mergeCell ref="DC19:DP19"/>
    <mergeCell ref="F19:AE19"/>
    <mergeCell ref="BG19:BP19"/>
    <mergeCell ref="BQ19:BZ19"/>
    <mergeCell ref="CA19:CN19"/>
    <mergeCell ref="CO19:DB19"/>
    <mergeCell ref="A4:E6"/>
    <mergeCell ref="F4:AE6"/>
    <mergeCell ref="BG4:BP6"/>
    <mergeCell ref="BQ4:BZ6"/>
    <mergeCell ref="AF4:AO5"/>
    <mergeCell ref="AF6:AO6"/>
    <mergeCell ref="AP4:BF5"/>
    <mergeCell ref="AP6:BF6"/>
    <mergeCell ref="DC6:DP6"/>
    <mergeCell ref="DQ6:EG6"/>
    <mergeCell ref="DQ5:EG5"/>
    <mergeCell ref="CA4:CN5"/>
    <mergeCell ref="CA6:CN6"/>
    <mergeCell ref="CO4:DB5"/>
    <mergeCell ref="CO6:DB6"/>
    <mergeCell ref="DC4:DP5"/>
    <mergeCell ref="EH5:EX5"/>
    <mergeCell ref="EH6:EX6"/>
    <mergeCell ref="DQ4:EX4"/>
    <mergeCell ref="FI5:FT5"/>
    <mergeCell ref="FI6:FT6"/>
    <mergeCell ref="EY4:FT4"/>
    <mergeCell ref="EY5:FH5"/>
    <mergeCell ref="EY6:FH6"/>
    <mergeCell ref="A2:FT2"/>
    <mergeCell ref="BG7:BP7"/>
    <mergeCell ref="BQ7:BZ7"/>
    <mergeCell ref="CA7:CN7"/>
    <mergeCell ref="CO7:DB7"/>
    <mergeCell ref="A7:E7"/>
    <mergeCell ref="F7:AE7"/>
    <mergeCell ref="AF7:AO7"/>
    <mergeCell ref="AP7:BF7"/>
    <mergeCell ref="EH7:EX7"/>
    <mergeCell ref="DC7:DP7"/>
    <mergeCell ref="DQ7:EG7"/>
    <mergeCell ref="FI7:FT7"/>
    <mergeCell ref="A8:E8"/>
    <mergeCell ref="F8:AE8"/>
    <mergeCell ref="AF8:AO8"/>
    <mergeCell ref="AP8:BF8"/>
    <mergeCell ref="BG8:BP8"/>
    <mergeCell ref="BQ8:BZ8"/>
    <mergeCell ref="CA8:CN8"/>
    <mergeCell ref="CO8:DB8"/>
    <mergeCell ref="CO9:DB9"/>
    <mergeCell ref="DC8:DP8"/>
    <mergeCell ref="EY8:FH8"/>
    <mergeCell ref="EY9:FH9"/>
    <mergeCell ref="DQ8:EG8"/>
    <mergeCell ref="EH8:EX8"/>
    <mergeCell ref="EH9:EX9"/>
    <mergeCell ref="A10:E10"/>
    <mergeCell ref="AF10:AO10"/>
    <mergeCell ref="AP10:BF10"/>
    <mergeCell ref="BG10:BP10"/>
    <mergeCell ref="F10:AE10"/>
    <mergeCell ref="AF9:AO9"/>
    <mergeCell ref="AP9:BF9"/>
    <mergeCell ref="BQ10:BZ10"/>
    <mergeCell ref="CA10:CN10"/>
    <mergeCell ref="CO10:DB10"/>
    <mergeCell ref="FI8:FT8"/>
    <mergeCell ref="DC9:DP9"/>
    <mergeCell ref="DQ9:EG9"/>
    <mergeCell ref="FI9:FT9"/>
    <mergeCell ref="EH10:EX10"/>
    <mergeCell ref="EY10:FH10"/>
    <mergeCell ref="FI10:FT10"/>
    <mergeCell ref="BQ12:BZ12"/>
    <mergeCell ref="CA12:CN12"/>
    <mergeCell ref="CO12:DB12"/>
    <mergeCell ref="DC12:DP12"/>
    <mergeCell ref="A9:E9"/>
    <mergeCell ref="F9:AE9"/>
    <mergeCell ref="BG9:BP9"/>
    <mergeCell ref="BQ9:BZ9"/>
    <mergeCell ref="DC10:DP10"/>
    <mergeCell ref="CA9:CN9"/>
    <mergeCell ref="FI12:FT12"/>
    <mergeCell ref="DQ12:EG12"/>
    <mergeCell ref="EH12:EX12"/>
    <mergeCell ref="EH13:EX13"/>
    <mergeCell ref="FI13:FT13"/>
    <mergeCell ref="EY13:FH13"/>
    <mergeCell ref="CO13:DB13"/>
    <mergeCell ref="A11:E11"/>
    <mergeCell ref="A13:E13"/>
    <mergeCell ref="F13:AE13"/>
    <mergeCell ref="AF13:AO13"/>
    <mergeCell ref="A12:E12"/>
    <mergeCell ref="F12:AE12"/>
    <mergeCell ref="AF12:AO12"/>
    <mergeCell ref="AP12:BF12"/>
    <mergeCell ref="BG12:BP12"/>
    <mergeCell ref="BG14:BP14"/>
    <mergeCell ref="BQ14:BZ14"/>
    <mergeCell ref="CA14:CN14"/>
    <mergeCell ref="AP13:BF13"/>
    <mergeCell ref="BQ13:BZ13"/>
    <mergeCell ref="CA13:CN13"/>
    <mergeCell ref="AP14:BF14"/>
    <mergeCell ref="FI15:FT15"/>
    <mergeCell ref="EY15:FH15"/>
    <mergeCell ref="EH15:EX15"/>
    <mergeCell ref="DC15:DP15"/>
    <mergeCell ref="EH14:EX14"/>
    <mergeCell ref="DC13:DP13"/>
    <mergeCell ref="DC14:DP14"/>
    <mergeCell ref="DQ14:EG14"/>
    <mergeCell ref="DQ13:EG13"/>
    <mergeCell ref="FI19:FT19"/>
    <mergeCell ref="A15:E15"/>
    <mergeCell ref="F15:AE15"/>
    <mergeCell ref="AF15:AO15"/>
    <mergeCell ref="AP15:BF15"/>
    <mergeCell ref="FI14:FT14"/>
    <mergeCell ref="BG15:BP15"/>
    <mergeCell ref="BQ15:BZ15"/>
    <mergeCell ref="CA15:CN15"/>
    <mergeCell ref="CO15:DB15"/>
    <mergeCell ref="CO16:DB16"/>
    <mergeCell ref="FI16:FT16"/>
    <mergeCell ref="EH16:EX16"/>
    <mergeCell ref="EY29:FH29"/>
    <mergeCell ref="EY23:FH23"/>
    <mergeCell ref="EY28:FH28"/>
    <mergeCell ref="EY24:FH24"/>
    <mergeCell ref="EY19:FH19"/>
    <mergeCell ref="EY26:FH26"/>
    <mergeCell ref="EH19:EX19"/>
    <mergeCell ref="EH23:EX23"/>
    <mergeCell ref="DC23:DP23"/>
    <mergeCell ref="DQ23:EG23"/>
    <mergeCell ref="FI17:FT17"/>
    <mergeCell ref="DQ17:EG17"/>
    <mergeCell ref="DC17:DP17"/>
    <mergeCell ref="FI18:FT18"/>
    <mergeCell ref="EY18:FH18"/>
    <mergeCell ref="DC21:DP21"/>
    <mergeCell ref="DC20:DP20"/>
    <mergeCell ref="DC16:DP16"/>
    <mergeCell ref="DQ16:EG16"/>
    <mergeCell ref="EH17:EX17"/>
    <mergeCell ref="A17:E17"/>
    <mergeCell ref="F17:AE17"/>
    <mergeCell ref="AF17:AO17"/>
    <mergeCell ref="AP17:BF17"/>
    <mergeCell ref="A16:E16"/>
    <mergeCell ref="F16:AE16"/>
    <mergeCell ref="AF16:AO16"/>
    <mergeCell ref="CO17:DB17"/>
    <mergeCell ref="BG17:BP17"/>
    <mergeCell ref="BQ17:BZ17"/>
    <mergeCell ref="CA11:CN11"/>
    <mergeCell ref="CA17:CN17"/>
    <mergeCell ref="CO14:DB14"/>
    <mergeCell ref="BG13:BP13"/>
    <mergeCell ref="BG16:BP16"/>
    <mergeCell ref="BQ16:BZ16"/>
    <mergeCell ref="CA16:CN16"/>
    <mergeCell ref="A23:E23"/>
    <mergeCell ref="F23:AE23"/>
    <mergeCell ref="AF23:AO23"/>
    <mergeCell ref="AP23:BF23"/>
    <mergeCell ref="AF11:AO11"/>
    <mergeCell ref="F11:AE11"/>
    <mergeCell ref="AP16:BF16"/>
    <mergeCell ref="A14:E14"/>
    <mergeCell ref="F14:AE14"/>
    <mergeCell ref="AF14:AO14"/>
    <mergeCell ref="EY17:FH17"/>
    <mergeCell ref="EY14:FH14"/>
    <mergeCell ref="EY12:FH12"/>
    <mergeCell ref="EY7:FH7"/>
    <mergeCell ref="DQ11:EG11"/>
    <mergeCell ref="EH11:EX11"/>
    <mergeCell ref="EY11:FH11"/>
    <mergeCell ref="DQ10:EG10"/>
    <mergeCell ref="DQ15:EG15"/>
    <mergeCell ref="FI23:FT23"/>
    <mergeCell ref="A28:E28"/>
    <mergeCell ref="F28:AE28"/>
    <mergeCell ref="AF28:AO28"/>
    <mergeCell ref="AP28:BF28"/>
    <mergeCell ref="BG28:BP28"/>
    <mergeCell ref="BQ28:BZ28"/>
    <mergeCell ref="CA28:CN28"/>
    <mergeCell ref="EY16:FH16"/>
    <mergeCell ref="A32:E32"/>
    <mergeCell ref="F32:AE32"/>
    <mergeCell ref="AF32:AO32"/>
    <mergeCell ref="AP32:BF32"/>
    <mergeCell ref="BG32:BP32"/>
    <mergeCell ref="BQ32:BZ32"/>
    <mergeCell ref="DC32:DP32"/>
    <mergeCell ref="FI32:FT32"/>
    <mergeCell ref="DQ32:EG32"/>
    <mergeCell ref="EH32:EX32"/>
    <mergeCell ref="CA29:CN29"/>
    <mergeCell ref="FI29:FT29"/>
    <mergeCell ref="CA32:CN32"/>
    <mergeCell ref="CO32:DB32"/>
    <mergeCell ref="DC29:DP29"/>
    <mergeCell ref="DQ29:EG29"/>
    <mergeCell ref="FI33:FT33"/>
    <mergeCell ref="AP34:BF34"/>
    <mergeCell ref="BG34:BP34"/>
    <mergeCell ref="BQ34:BZ34"/>
    <mergeCell ref="EH33:EX33"/>
    <mergeCell ref="BG33:BP33"/>
    <mergeCell ref="BQ33:BZ33"/>
    <mergeCell ref="CA33:CN33"/>
    <mergeCell ref="CO33:DB33"/>
    <mergeCell ref="A33:E33"/>
    <mergeCell ref="F33:AE33"/>
    <mergeCell ref="AF33:AO33"/>
    <mergeCell ref="AP33:BF33"/>
    <mergeCell ref="DC33:DP33"/>
    <mergeCell ref="DQ33:EG33"/>
    <mergeCell ref="EY34:FH34"/>
    <mergeCell ref="FI34:FT34"/>
    <mergeCell ref="DQ34:EG34"/>
    <mergeCell ref="EH34:EX34"/>
    <mergeCell ref="EH35:EX35"/>
    <mergeCell ref="FI35:FT35"/>
    <mergeCell ref="DQ35:EG35"/>
    <mergeCell ref="AP35:BF35"/>
    <mergeCell ref="BG35:BP35"/>
    <mergeCell ref="BQ35:BZ35"/>
    <mergeCell ref="CA35:CN35"/>
    <mergeCell ref="EY35:FH35"/>
    <mergeCell ref="A35:E35"/>
    <mergeCell ref="F35:AE35"/>
    <mergeCell ref="AF35:AO35"/>
    <mergeCell ref="AF34:AO34"/>
    <mergeCell ref="CO35:DB35"/>
    <mergeCell ref="DC35:DP35"/>
    <mergeCell ref="A34:AE34"/>
    <mergeCell ref="CA34:CN34"/>
    <mergeCell ref="CO34:DB34"/>
    <mergeCell ref="DC34:DP34"/>
    <mergeCell ref="BG31:BP31"/>
    <mergeCell ref="BG11:BP11"/>
    <mergeCell ref="AP11:BF11"/>
    <mergeCell ref="BQ11:BZ11"/>
    <mergeCell ref="BG30:BP30"/>
    <mergeCell ref="BQ31:BZ31"/>
    <mergeCell ref="BQ30:BZ30"/>
    <mergeCell ref="BG23:BP23"/>
    <mergeCell ref="BQ23:BZ23"/>
    <mergeCell ref="AP30:BF30"/>
    <mergeCell ref="FI11:FT11"/>
    <mergeCell ref="CO11:DB11"/>
    <mergeCell ref="DC11:DP11"/>
    <mergeCell ref="A31:E31"/>
    <mergeCell ref="A30:E30"/>
    <mergeCell ref="F31:AE31"/>
    <mergeCell ref="F30:AE30"/>
    <mergeCell ref="AF31:AO31"/>
    <mergeCell ref="AF30:AO30"/>
    <mergeCell ref="AP31:BF31"/>
    <mergeCell ref="EY31:FH31"/>
    <mergeCell ref="EY30:FH30"/>
    <mergeCell ref="CA31:CN31"/>
    <mergeCell ref="CA30:CN30"/>
    <mergeCell ref="CO31:DB31"/>
    <mergeCell ref="CO30:DB30"/>
    <mergeCell ref="FK3:FT3"/>
    <mergeCell ref="EC1:FT1"/>
    <mergeCell ref="DC31:DP31"/>
    <mergeCell ref="DC30:DP30"/>
    <mergeCell ref="FI31:FT31"/>
    <mergeCell ref="FI30:FT30"/>
    <mergeCell ref="DQ31:EG31"/>
    <mergeCell ref="DQ30:EG30"/>
    <mergeCell ref="EH31:EX31"/>
    <mergeCell ref="EH30:EX30"/>
  </mergeCells>
  <printOptions/>
  <pageMargins left="0.7874015748031497" right="0.6692913385826772" top="0.7874015748031497" bottom="0.3937007874015748" header="0.1968503937007874" footer="0.1968503937007874"/>
  <pageSetup fitToHeight="2" fitToWidth="1" horizontalDpi="600" verticalDpi="600" orientation="landscape" paperSize="8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9"/>
  <sheetViews>
    <sheetView view="pageBreakPreview" zoomScale="120" zoomScaleSheetLayoutView="120" zoomScalePageLayoutView="0" workbookViewId="0" topLeftCell="A1">
      <selection activeCell="EA9" sqref="EA9"/>
    </sheetView>
  </sheetViews>
  <sheetFormatPr defaultColWidth="0.85546875" defaultRowHeight="12.75"/>
  <cols>
    <col min="1" max="16" width="0.85546875" style="9" customWidth="1"/>
    <col min="17" max="17" width="26.140625" style="9" customWidth="1"/>
    <col min="18" max="22" width="0.85546875" style="9" customWidth="1"/>
    <col min="23" max="23" width="4.28125" style="9" customWidth="1"/>
    <col min="24" max="122" width="0.85546875" style="9" customWidth="1"/>
    <col min="123" max="123" width="1.7109375" style="9" customWidth="1"/>
    <col min="124" max="16384" width="0.85546875" style="9" customWidth="1"/>
  </cols>
  <sheetData>
    <row r="1" spans="97:123" ht="30.75" customHeight="1">
      <c r="CS1" s="132" t="s">
        <v>169</v>
      </c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</row>
    <row r="2" spans="1:123" s="7" customFormat="1" ht="12.75">
      <c r="A2" s="139" t="s">
        <v>136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</row>
    <row r="3" s="8" customFormat="1" ht="15"/>
    <row r="4" spans="1:123" s="1" customFormat="1" ht="15" customHeight="1">
      <c r="A4" s="153" t="s">
        <v>66</v>
      </c>
      <c r="B4" s="153"/>
      <c r="C4" s="153"/>
      <c r="D4" s="153"/>
      <c r="E4" s="153" t="s">
        <v>67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47" t="s">
        <v>132</v>
      </c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9"/>
      <c r="AD4" s="147" t="s">
        <v>68</v>
      </c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9"/>
      <c r="AP4" s="154" t="s">
        <v>69</v>
      </c>
      <c r="AQ4" s="155"/>
      <c r="AR4" s="155"/>
      <c r="AS4" s="155"/>
      <c r="AT4" s="155"/>
      <c r="AU4" s="155"/>
      <c r="AV4" s="155"/>
      <c r="AW4" s="155"/>
      <c r="AX4" s="155"/>
      <c r="AY4" s="156"/>
      <c r="AZ4" s="141" t="s">
        <v>70</v>
      </c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3"/>
    </row>
    <row r="5" spans="1:123" s="1" customFormat="1" ht="1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0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2"/>
      <c r="AD5" s="150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2"/>
      <c r="AP5" s="157"/>
      <c r="AQ5" s="158"/>
      <c r="AR5" s="158"/>
      <c r="AS5" s="158"/>
      <c r="AT5" s="158"/>
      <c r="AU5" s="158"/>
      <c r="AV5" s="158"/>
      <c r="AW5" s="158"/>
      <c r="AX5" s="158"/>
      <c r="AY5" s="159"/>
      <c r="AZ5" s="141" t="s">
        <v>12</v>
      </c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3"/>
      <c r="CD5" s="164" t="s">
        <v>71</v>
      </c>
      <c r="CE5" s="165"/>
      <c r="CF5" s="165"/>
      <c r="CG5" s="165"/>
      <c r="CH5" s="165"/>
      <c r="CI5" s="166"/>
      <c r="CJ5" s="141" t="s">
        <v>12</v>
      </c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3"/>
      <c r="DN5" s="164" t="s">
        <v>71</v>
      </c>
      <c r="DO5" s="165"/>
      <c r="DP5" s="165"/>
      <c r="DQ5" s="165"/>
      <c r="DR5" s="165"/>
      <c r="DS5" s="166"/>
    </row>
    <row r="6" spans="1:123" s="1" customFormat="1" ht="24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 t="s">
        <v>72</v>
      </c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 t="s">
        <v>72</v>
      </c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60"/>
      <c r="AQ6" s="161"/>
      <c r="AR6" s="161"/>
      <c r="AS6" s="161"/>
      <c r="AT6" s="161"/>
      <c r="AU6" s="161"/>
      <c r="AV6" s="161"/>
      <c r="AW6" s="161"/>
      <c r="AX6" s="161"/>
      <c r="AY6" s="162"/>
      <c r="AZ6" s="140" t="s">
        <v>73</v>
      </c>
      <c r="BA6" s="140"/>
      <c r="BB6" s="140"/>
      <c r="BC6" s="140"/>
      <c r="BD6" s="140"/>
      <c r="BE6" s="140"/>
      <c r="BF6" s="140" t="s">
        <v>74</v>
      </c>
      <c r="BG6" s="140"/>
      <c r="BH6" s="140"/>
      <c r="BI6" s="140"/>
      <c r="BJ6" s="140"/>
      <c r="BK6" s="140"/>
      <c r="BL6" s="140" t="s">
        <v>75</v>
      </c>
      <c r="BM6" s="140"/>
      <c r="BN6" s="140"/>
      <c r="BO6" s="140"/>
      <c r="BP6" s="140"/>
      <c r="BQ6" s="140"/>
      <c r="BR6" s="140" t="s">
        <v>76</v>
      </c>
      <c r="BS6" s="140"/>
      <c r="BT6" s="140"/>
      <c r="BU6" s="140"/>
      <c r="BV6" s="140"/>
      <c r="BW6" s="140"/>
      <c r="BX6" s="140" t="s">
        <v>13</v>
      </c>
      <c r="BY6" s="140"/>
      <c r="BZ6" s="140"/>
      <c r="CA6" s="140"/>
      <c r="CB6" s="140"/>
      <c r="CC6" s="140"/>
      <c r="CD6" s="167"/>
      <c r="CE6" s="168"/>
      <c r="CF6" s="168"/>
      <c r="CG6" s="168"/>
      <c r="CH6" s="168"/>
      <c r="CI6" s="169"/>
      <c r="CJ6" s="140" t="s">
        <v>73</v>
      </c>
      <c r="CK6" s="140"/>
      <c r="CL6" s="140"/>
      <c r="CM6" s="140"/>
      <c r="CN6" s="140"/>
      <c r="CO6" s="140"/>
      <c r="CP6" s="140" t="s">
        <v>74</v>
      </c>
      <c r="CQ6" s="140"/>
      <c r="CR6" s="140"/>
      <c r="CS6" s="140"/>
      <c r="CT6" s="140"/>
      <c r="CU6" s="140"/>
      <c r="CV6" s="140" t="s">
        <v>75</v>
      </c>
      <c r="CW6" s="140"/>
      <c r="CX6" s="140"/>
      <c r="CY6" s="140"/>
      <c r="CZ6" s="140"/>
      <c r="DA6" s="140"/>
      <c r="DB6" s="140" t="s">
        <v>76</v>
      </c>
      <c r="DC6" s="140"/>
      <c r="DD6" s="140"/>
      <c r="DE6" s="140"/>
      <c r="DF6" s="140"/>
      <c r="DG6" s="140"/>
      <c r="DH6" s="140" t="s">
        <v>13</v>
      </c>
      <c r="DI6" s="140"/>
      <c r="DJ6" s="140"/>
      <c r="DK6" s="140"/>
      <c r="DL6" s="140"/>
      <c r="DM6" s="140"/>
      <c r="DN6" s="167"/>
      <c r="DO6" s="168"/>
      <c r="DP6" s="168"/>
      <c r="DQ6" s="168"/>
      <c r="DR6" s="168"/>
      <c r="DS6" s="169"/>
    </row>
    <row r="7" spans="1:123" s="1" customFormat="1" ht="1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41" t="s">
        <v>12</v>
      </c>
      <c r="S7" s="142"/>
      <c r="T7" s="142"/>
      <c r="U7" s="142"/>
      <c r="V7" s="142"/>
      <c r="W7" s="143"/>
      <c r="X7" s="140" t="s">
        <v>71</v>
      </c>
      <c r="Y7" s="140"/>
      <c r="Z7" s="140"/>
      <c r="AA7" s="140"/>
      <c r="AB7" s="140"/>
      <c r="AC7" s="140"/>
      <c r="AD7" s="140" t="s">
        <v>12</v>
      </c>
      <c r="AE7" s="140"/>
      <c r="AF7" s="140"/>
      <c r="AG7" s="140"/>
      <c r="AH7" s="140"/>
      <c r="AI7" s="140"/>
      <c r="AJ7" s="140" t="s">
        <v>71</v>
      </c>
      <c r="AK7" s="140"/>
      <c r="AL7" s="140"/>
      <c r="AM7" s="140"/>
      <c r="AN7" s="140"/>
      <c r="AO7" s="140"/>
      <c r="AP7" s="141" t="s">
        <v>77</v>
      </c>
      <c r="AQ7" s="142"/>
      <c r="AR7" s="142"/>
      <c r="AS7" s="142"/>
      <c r="AT7" s="142"/>
      <c r="AU7" s="142"/>
      <c r="AV7" s="142"/>
      <c r="AW7" s="142"/>
      <c r="AX7" s="142"/>
      <c r="AY7" s="143"/>
      <c r="AZ7" s="140" t="s">
        <v>78</v>
      </c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 t="s">
        <v>77</v>
      </c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</row>
    <row r="8" spans="1:123" s="1" customFormat="1" ht="10.5">
      <c r="A8" s="140">
        <v>1</v>
      </c>
      <c r="B8" s="140"/>
      <c r="C8" s="140"/>
      <c r="D8" s="140"/>
      <c r="E8" s="140">
        <v>2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1">
        <v>3</v>
      </c>
      <c r="S8" s="142"/>
      <c r="T8" s="142"/>
      <c r="U8" s="142"/>
      <c r="V8" s="142"/>
      <c r="W8" s="143"/>
      <c r="X8" s="140">
        <v>4</v>
      </c>
      <c r="Y8" s="140"/>
      <c r="Z8" s="140"/>
      <c r="AA8" s="140"/>
      <c r="AB8" s="140"/>
      <c r="AC8" s="140"/>
      <c r="AD8" s="140">
        <v>5</v>
      </c>
      <c r="AE8" s="140"/>
      <c r="AF8" s="140"/>
      <c r="AG8" s="140"/>
      <c r="AH8" s="140"/>
      <c r="AI8" s="140"/>
      <c r="AJ8" s="140">
        <v>6</v>
      </c>
      <c r="AK8" s="140"/>
      <c r="AL8" s="140"/>
      <c r="AM8" s="140"/>
      <c r="AN8" s="140"/>
      <c r="AO8" s="140"/>
      <c r="AP8" s="163">
        <v>7</v>
      </c>
      <c r="AQ8" s="163"/>
      <c r="AR8" s="163"/>
      <c r="AS8" s="163"/>
      <c r="AT8" s="163"/>
      <c r="AU8" s="163"/>
      <c r="AV8" s="163"/>
      <c r="AW8" s="163"/>
      <c r="AX8" s="163"/>
      <c r="AY8" s="163"/>
      <c r="AZ8" s="140">
        <v>8</v>
      </c>
      <c r="BA8" s="140"/>
      <c r="BB8" s="140"/>
      <c r="BC8" s="140"/>
      <c r="BD8" s="140"/>
      <c r="BE8" s="140"/>
      <c r="BF8" s="140">
        <v>9</v>
      </c>
      <c r="BG8" s="140"/>
      <c r="BH8" s="140"/>
      <c r="BI8" s="140"/>
      <c r="BJ8" s="140"/>
      <c r="BK8" s="140"/>
      <c r="BL8" s="140">
        <v>10</v>
      </c>
      <c r="BM8" s="140"/>
      <c r="BN8" s="140"/>
      <c r="BO8" s="140"/>
      <c r="BP8" s="140"/>
      <c r="BQ8" s="140"/>
      <c r="BR8" s="140">
        <v>11</v>
      </c>
      <c r="BS8" s="140"/>
      <c r="BT8" s="140"/>
      <c r="BU8" s="140"/>
      <c r="BV8" s="140"/>
      <c r="BW8" s="140"/>
      <c r="BX8" s="140">
        <v>12</v>
      </c>
      <c r="BY8" s="140"/>
      <c r="BZ8" s="140"/>
      <c r="CA8" s="140"/>
      <c r="CB8" s="140"/>
      <c r="CC8" s="140"/>
      <c r="CD8" s="140">
        <v>13</v>
      </c>
      <c r="CE8" s="140"/>
      <c r="CF8" s="140"/>
      <c r="CG8" s="140"/>
      <c r="CH8" s="140"/>
      <c r="CI8" s="140"/>
      <c r="CJ8" s="140">
        <v>14</v>
      </c>
      <c r="CK8" s="140"/>
      <c r="CL8" s="140"/>
      <c r="CM8" s="140"/>
      <c r="CN8" s="140"/>
      <c r="CO8" s="140"/>
      <c r="CP8" s="140">
        <v>15</v>
      </c>
      <c r="CQ8" s="140"/>
      <c r="CR8" s="140"/>
      <c r="CS8" s="140"/>
      <c r="CT8" s="140"/>
      <c r="CU8" s="140"/>
      <c r="CV8" s="140">
        <v>16</v>
      </c>
      <c r="CW8" s="140"/>
      <c r="CX8" s="140"/>
      <c r="CY8" s="140"/>
      <c r="CZ8" s="140"/>
      <c r="DA8" s="140"/>
      <c r="DB8" s="140">
        <v>17</v>
      </c>
      <c r="DC8" s="140"/>
      <c r="DD8" s="140"/>
      <c r="DE8" s="140"/>
      <c r="DF8" s="140"/>
      <c r="DG8" s="140"/>
      <c r="DH8" s="140">
        <v>18</v>
      </c>
      <c r="DI8" s="140"/>
      <c r="DJ8" s="140"/>
      <c r="DK8" s="140"/>
      <c r="DL8" s="140"/>
      <c r="DM8" s="140"/>
      <c r="DN8" s="140">
        <v>19</v>
      </c>
      <c r="DO8" s="140"/>
      <c r="DP8" s="140"/>
      <c r="DQ8" s="140"/>
      <c r="DR8" s="140"/>
      <c r="DS8" s="140"/>
    </row>
    <row r="9" spans="1:123" s="1" customFormat="1" ht="42" customHeight="1">
      <c r="A9" s="128">
        <v>1</v>
      </c>
      <c r="B9" s="128"/>
      <c r="C9" s="128"/>
      <c r="D9" s="128"/>
      <c r="E9" s="144" t="s">
        <v>131</v>
      </c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6"/>
      <c r="R9" s="124" t="s">
        <v>134</v>
      </c>
      <c r="S9" s="125"/>
      <c r="T9" s="125"/>
      <c r="U9" s="125"/>
      <c r="V9" s="125"/>
      <c r="W9" s="126"/>
      <c r="X9" s="128" t="str">
        <f>R9</f>
        <v>12МВА</v>
      </c>
      <c r="Y9" s="128"/>
      <c r="Z9" s="128"/>
      <c r="AA9" s="128"/>
      <c r="AB9" s="128"/>
      <c r="AC9" s="128"/>
      <c r="AD9" s="128" t="s">
        <v>135</v>
      </c>
      <c r="AE9" s="128"/>
      <c r="AF9" s="128"/>
      <c r="AG9" s="128"/>
      <c r="AH9" s="128"/>
      <c r="AI9" s="128"/>
      <c r="AJ9" s="128" t="s">
        <v>135</v>
      </c>
      <c r="AK9" s="128"/>
      <c r="AL9" s="128"/>
      <c r="AM9" s="128"/>
      <c r="AN9" s="128"/>
      <c r="AO9" s="128"/>
      <c r="AP9" s="128">
        <v>25.75</v>
      </c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 t="str">
        <f>X9</f>
        <v>12МВА</v>
      </c>
      <c r="BS9" s="128"/>
      <c r="BT9" s="128"/>
      <c r="BU9" s="128"/>
      <c r="BV9" s="128"/>
      <c r="BW9" s="128"/>
      <c r="BX9" s="128" t="str">
        <f>BR9</f>
        <v>12МВА</v>
      </c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>
        <v>25.75</v>
      </c>
      <c r="DC9" s="128"/>
      <c r="DD9" s="128"/>
      <c r="DE9" s="128"/>
      <c r="DF9" s="128"/>
      <c r="DG9" s="128"/>
      <c r="DH9" s="128">
        <f>DB9</f>
        <v>25.75</v>
      </c>
      <c r="DI9" s="128"/>
      <c r="DJ9" s="128"/>
      <c r="DK9" s="128"/>
      <c r="DL9" s="128"/>
      <c r="DM9" s="128"/>
      <c r="DN9" s="128">
        <f>DH9</f>
        <v>25.75</v>
      </c>
      <c r="DO9" s="128"/>
      <c r="DP9" s="128"/>
      <c r="DQ9" s="128"/>
      <c r="DR9" s="128"/>
      <c r="DS9" s="128"/>
    </row>
    <row r="10" spans="1:123" s="1" customFormat="1" ht="10.5">
      <c r="A10" s="128">
        <v>2</v>
      </c>
      <c r="B10" s="128"/>
      <c r="C10" s="128"/>
      <c r="D10" s="128"/>
      <c r="E10" s="144" t="s">
        <v>129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6"/>
      <c r="R10" s="124" t="s">
        <v>39</v>
      </c>
      <c r="S10" s="125"/>
      <c r="T10" s="125"/>
      <c r="U10" s="125"/>
      <c r="V10" s="125"/>
      <c r="W10" s="126"/>
      <c r="X10" s="128" t="s">
        <v>39</v>
      </c>
      <c r="Y10" s="128"/>
      <c r="Z10" s="128"/>
      <c r="AA10" s="128"/>
      <c r="AB10" s="128"/>
      <c r="AC10" s="128"/>
      <c r="AD10" s="128" t="s">
        <v>135</v>
      </c>
      <c r="AE10" s="128"/>
      <c r="AF10" s="128"/>
      <c r="AG10" s="128"/>
      <c r="AH10" s="128"/>
      <c r="AI10" s="128"/>
      <c r="AJ10" s="128" t="s">
        <v>135</v>
      </c>
      <c r="AK10" s="128"/>
      <c r="AL10" s="128"/>
      <c r="AM10" s="128"/>
      <c r="AN10" s="128"/>
      <c r="AO10" s="128"/>
      <c r="AP10" s="128">
        <v>3.367</v>
      </c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 t="s">
        <v>39</v>
      </c>
      <c r="BS10" s="128"/>
      <c r="BT10" s="128"/>
      <c r="BU10" s="128"/>
      <c r="BV10" s="128"/>
      <c r="BW10" s="128"/>
      <c r="BX10" s="128" t="s">
        <v>39</v>
      </c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>
        <v>3.367</v>
      </c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>
        <v>3.367</v>
      </c>
      <c r="DI10" s="128"/>
      <c r="DJ10" s="128"/>
      <c r="DK10" s="128"/>
      <c r="DL10" s="128"/>
      <c r="DM10" s="128"/>
      <c r="DN10" s="128">
        <f>DH10</f>
        <v>3.367</v>
      </c>
      <c r="DO10" s="128"/>
      <c r="DP10" s="128"/>
      <c r="DQ10" s="128"/>
      <c r="DR10" s="128"/>
      <c r="DS10" s="128"/>
    </row>
    <row r="11" spans="1:123" s="1" customFormat="1" ht="10.5">
      <c r="A11" s="128">
        <v>3</v>
      </c>
      <c r="B11" s="128"/>
      <c r="C11" s="128"/>
      <c r="D11" s="128"/>
      <c r="E11" s="171" t="s">
        <v>130</v>
      </c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3"/>
      <c r="R11" s="124" t="s">
        <v>40</v>
      </c>
      <c r="S11" s="125"/>
      <c r="T11" s="125"/>
      <c r="U11" s="125"/>
      <c r="V11" s="125"/>
      <c r="W11" s="126"/>
      <c r="X11" s="128" t="s">
        <v>40</v>
      </c>
      <c r="Y11" s="128"/>
      <c r="Z11" s="128"/>
      <c r="AA11" s="128"/>
      <c r="AB11" s="128"/>
      <c r="AC11" s="128"/>
      <c r="AD11" s="128" t="s">
        <v>135</v>
      </c>
      <c r="AE11" s="128"/>
      <c r="AF11" s="128"/>
      <c r="AG11" s="128"/>
      <c r="AH11" s="128"/>
      <c r="AI11" s="128"/>
      <c r="AJ11" s="128" t="s">
        <v>135</v>
      </c>
      <c r="AK11" s="128"/>
      <c r="AL11" s="128"/>
      <c r="AM11" s="128"/>
      <c r="AN11" s="128"/>
      <c r="AO11" s="128"/>
      <c r="AP11" s="128">
        <v>4.269</v>
      </c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 t="s">
        <v>40</v>
      </c>
      <c r="BS11" s="128"/>
      <c r="BT11" s="128"/>
      <c r="BU11" s="128"/>
      <c r="BV11" s="128"/>
      <c r="BW11" s="128"/>
      <c r="BX11" s="128" t="s">
        <v>40</v>
      </c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9">
        <v>4.269</v>
      </c>
      <c r="CW11" s="129"/>
      <c r="CX11" s="129"/>
      <c r="CY11" s="129"/>
      <c r="CZ11" s="129"/>
      <c r="DA11" s="129"/>
      <c r="DB11" s="128"/>
      <c r="DC11" s="128"/>
      <c r="DD11" s="128"/>
      <c r="DE11" s="128"/>
      <c r="DF11" s="128"/>
      <c r="DG11" s="128"/>
      <c r="DH11" s="128">
        <v>4.269</v>
      </c>
      <c r="DI11" s="128"/>
      <c r="DJ11" s="128"/>
      <c r="DK11" s="128"/>
      <c r="DL11" s="128"/>
      <c r="DM11" s="128"/>
      <c r="DN11" s="128">
        <f>DH11</f>
        <v>4.269</v>
      </c>
      <c r="DO11" s="128"/>
      <c r="DP11" s="128"/>
      <c r="DQ11" s="128"/>
      <c r="DR11" s="128"/>
      <c r="DS11" s="128"/>
    </row>
    <row r="12" spans="1:123" s="1" customFormat="1" ht="10.5">
      <c r="A12" s="124">
        <v>4</v>
      </c>
      <c r="B12" s="125"/>
      <c r="C12" s="125"/>
      <c r="D12" s="126"/>
      <c r="E12" s="124" t="s">
        <v>170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6"/>
      <c r="R12" s="124" t="s">
        <v>150</v>
      </c>
      <c r="S12" s="125"/>
      <c r="T12" s="125"/>
      <c r="U12" s="125"/>
      <c r="V12" s="125"/>
      <c r="W12" s="126"/>
      <c r="X12" s="124" t="s">
        <v>150</v>
      </c>
      <c r="Y12" s="125"/>
      <c r="Z12" s="125"/>
      <c r="AA12" s="125"/>
      <c r="AB12" s="125"/>
      <c r="AC12" s="126"/>
      <c r="AD12" s="128" t="s">
        <v>135</v>
      </c>
      <c r="AE12" s="128"/>
      <c r="AF12" s="128"/>
      <c r="AG12" s="128"/>
      <c r="AH12" s="128"/>
      <c r="AI12" s="128"/>
      <c r="AJ12" s="128" t="s">
        <v>135</v>
      </c>
      <c r="AK12" s="128"/>
      <c r="AL12" s="128"/>
      <c r="AM12" s="128"/>
      <c r="AN12" s="128"/>
      <c r="AO12" s="128"/>
      <c r="AP12" s="127">
        <v>8</v>
      </c>
      <c r="AQ12" s="130"/>
      <c r="AR12" s="130"/>
      <c r="AS12" s="130"/>
      <c r="AT12" s="130"/>
      <c r="AU12" s="130"/>
      <c r="AV12" s="130"/>
      <c r="AW12" s="130"/>
      <c r="AX12" s="130"/>
      <c r="AY12" s="131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4" t="s">
        <v>150</v>
      </c>
      <c r="BS12" s="125"/>
      <c r="BT12" s="125"/>
      <c r="BU12" s="125"/>
      <c r="BV12" s="125"/>
      <c r="BW12" s="126"/>
      <c r="BX12" s="124" t="s">
        <v>171</v>
      </c>
      <c r="BY12" s="125"/>
      <c r="BZ12" s="125"/>
      <c r="CA12" s="125"/>
      <c r="CB12" s="125"/>
      <c r="CC12" s="126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9">
        <v>8</v>
      </c>
      <c r="CW12" s="129"/>
      <c r="CX12" s="129"/>
      <c r="CY12" s="129"/>
      <c r="CZ12" s="129"/>
      <c r="DA12" s="129"/>
      <c r="DB12" s="124"/>
      <c r="DC12" s="125"/>
      <c r="DD12" s="125"/>
      <c r="DE12" s="125"/>
      <c r="DF12" s="125"/>
      <c r="DG12" s="126"/>
      <c r="DH12" s="127">
        <f>CV12</f>
        <v>8</v>
      </c>
      <c r="DI12" s="125"/>
      <c r="DJ12" s="125"/>
      <c r="DK12" s="125"/>
      <c r="DL12" s="125"/>
      <c r="DM12" s="126"/>
      <c r="DN12" s="127">
        <f>CV12</f>
        <v>8</v>
      </c>
      <c r="DO12" s="125"/>
      <c r="DP12" s="125"/>
      <c r="DQ12" s="125"/>
      <c r="DR12" s="125"/>
      <c r="DS12" s="126"/>
    </row>
    <row r="13" spans="1:123" s="1" customFormat="1" ht="33.75" customHeight="1">
      <c r="A13" s="124">
        <v>5</v>
      </c>
      <c r="B13" s="125"/>
      <c r="C13" s="125"/>
      <c r="D13" s="126"/>
      <c r="E13" s="133" t="s">
        <v>138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  <c r="R13" s="136" t="s">
        <v>172</v>
      </c>
      <c r="S13" s="137"/>
      <c r="T13" s="137"/>
      <c r="U13" s="137"/>
      <c r="V13" s="137"/>
      <c r="W13" s="138"/>
      <c r="X13" s="136" t="s">
        <v>173</v>
      </c>
      <c r="Y13" s="137"/>
      <c r="Z13" s="137"/>
      <c r="AA13" s="137"/>
      <c r="AB13" s="137"/>
      <c r="AC13" s="138"/>
      <c r="AD13" s="124" t="s">
        <v>135</v>
      </c>
      <c r="AE13" s="125"/>
      <c r="AF13" s="125"/>
      <c r="AG13" s="125"/>
      <c r="AH13" s="125"/>
      <c r="AI13" s="126"/>
      <c r="AJ13" s="124" t="s">
        <v>135</v>
      </c>
      <c r="AK13" s="125"/>
      <c r="AL13" s="125"/>
      <c r="AM13" s="125"/>
      <c r="AN13" s="125"/>
      <c r="AO13" s="126"/>
      <c r="AP13" s="124">
        <v>13.768</v>
      </c>
      <c r="AQ13" s="125"/>
      <c r="AR13" s="125"/>
      <c r="AS13" s="125"/>
      <c r="AT13" s="125"/>
      <c r="AU13" s="125"/>
      <c r="AV13" s="125"/>
      <c r="AW13" s="125"/>
      <c r="AX13" s="125"/>
      <c r="AY13" s="126"/>
      <c r="AZ13" s="124"/>
      <c r="BA13" s="125"/>
      <c r="BB13" s="125"/>
      <c r="BC13" s="125"/>
      <c r="BD13" s="125"/>
      <c r="BE13" s="126"/>
      <c r="BF13" s="124"/>
      <c r="BG13" s="125"/>
      <c r="BH13" s="125"/>
      <c r="BI13" s="125"/>
      <c r="BJ13" s="125"/>
      <c r="BK13" s="126"/>
      <c r="BL13" s="124"/>
      <c r="BM13" s="125"/>
      <c r="BN13" s="125"/>
      <c r="BO13" s="125"/>
      <c r="BP13" s="125"/>
      <c r="BQ13" s="126"/>
      <c r="BR13" s="124" t="s">
        <v>137</v>
      </c>
      <c r="BS13" s="125"/>
      <c r="BT13" s="125"/>
      <c r="BU13" s="125"/>
      <c r="BV13" s="125"/>
      <c r="BW13" s="126"/>
      <c r="BX13" s="124" t="s">
        <v>137</v>
      </c>
      <c r="BY13" s="125"/>
      <c r="BZ13" s="125"/>
      <c r="CA13" s="125"/>
      <c r="CB13" s="125"/>
      <c r="CC13" s="126"/>
      <c r="CD13" s="124"/>
      <c r="CE13" s="125"/>
      <c r="CF13" s="125"/>
      <c r="CG13" s="125"/>
      <c r="CH13" s="125"/>
      <c r="CI13" s="126"/>
      <c r="CJ13" s="124"/>
      <c r="CK13" s="125"/>
      <c r="CL13" s="125"/>
      <c r="CM13" s="125"/>
      <c r="CN13" s="125"/>
      <c r="CO13" s="126"/>
      <c r="CP13" s="124"/>
      <c r="CQ13" s="125"/>
      <c r="CR13" s="125"/>
      <c r="CS13" s="125"/>
      <c r="CT13" s="125"/>
      <c r="CU13" s="126"/>
      <c r="CV13" s="124"/>
      <c r="CW13" s="125"/>
      <c r="CX13" s="125"/>
      <c r="CY13" s="125"/>
      <c r="CZ13" s="125"/>
      <c r="DA13" s="126"/>
      <c r="DB13" s="124">
        <v>13.768</v>
      </c>
      <c r="DC13" s="125"/>
      <c r="DD13" s="125"/>
      <c r="DE13" s="125"/>
      <c r="DF13" s="125"/>
      <c r="DG13" s="126"/>
      <c r="DH13" s="124">
        <f>DB13</f>
        <v>13.768</v>
      </c>
      <c r="DI13" s="125"/>
      <c r="DJ13" s="125"/>
      <c r="DK13" s="125"/>
      <c r="DL13" s="125"/>
      <c r="DM13" s="126"/>
      <c r="DN13" s="124">
        <f>DH13</f>
        <v>13.768</v>
      </c>
      <c r="DO13" s="125"/>
      <c r="DP13" s="125"/>
      <c r="DQ13" s="125"/>
      <c r="DR13" s="125"/>
      <c r="DS13" s="126"/>
    </row>
    <row r="14" ht="6" customHeight="1"/>
    <row r="15" s="1" customFormat="1" ht="10.5">
      <c r="A15" s="10" t="s">
        <v>133</v>
      </c>
    </row>
    <row r="16" spans="1:123" s="1" customFormat="1" ht="10.5">
      <c r="A16" s="170" t="s">
        <v>79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</row>
    <row r="17" spans="1:123" s="1" customFormat="1" ht="10.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</row>
    <row r="18" s="1" customFormat="1" ht="10.5">
      <c r="A18" s="10" t="s">
        <v>80</v>
      </c>
    </row>
    <row r="19" s="1" customFormat="1" ht="10.5">
      <c r="A19" s="10" t="s">
        <v>81</v>
      </c>
    </row>
  </sheetData>
  <sheetProtection/>
  <mergeCells count="146">
    <mergeCell ref="A16:DS17"/>
    <mergeCell ref="E11:Q11"/>
    <mergeCell ref="CJ11:CO11"/>
    <mergeCell ref="CP11:CU11"/>
    <mergeCell ref="CV11:DA11"/>
    <mergeCell ref="AZ11:BE11"/>
    <mergeCell ref="AD11:AI11"/>
    <mergeCell ref="AJ11:AO11"/>
    <mergeCell ref="CV8:DA8"/>
    <mergeCell ref="CD8:CI8"/>
    <mergeCell ref="CD11:CI11"/>
    <mergeCell ref="BL10:BQ10"/>
    <mergeCell ref="BL9:BQ9"/>
    <mergeCell ref="DN11:DS11"/>
    <mergeCell ref="CV6:DA6"/>
    <mergeCell ref="DB6:DG6"/>
    <mergeCell ref="DH6:DM6"/>
    <mergeCell ref="CJ7:DS7"/>
    <mergeCell ref="CJ8:CO8"/>
    <mergeCell ref="A11:D11"/>
    <mergeCell ref="CP8:CU8"/>
    <mergeCell ref="DB8:DG8"/>
    <mergeCell ref="DH8:DM8"/>
    <mergeCell ref="DH11:DM11"/>
    <mergeCell ref="CD5:CI6"/>
    <mergeCell ref="AZ7:CI7"/>
    <mergeCell ref="AZ5:CC5"/>
    <mergeCell ref="BX6:CC6"/>
    <mergeCell ref="AZ6:BE6"/>
    <mergeCell ref="DN8:DS8"/>
    <mergeCell ref="CJ5:DM5"/>
    <mergeCell ref="DN5:DS6"/>
    <mergeCell ref="CJ6:CO6"/>
    <mergeCell ref="CP6:CU6"/>
    <mergeCell ref="BX8:CC8"/>
    <mergeCell ref="BX11:CC11"/>
    <mergeCell ref="BF10:BK10"/>
    <mergeCell ref="BF9:BK9"/>
    <mergeCell ref="BR8:BW8"/>
    <mergeCell ref="BF6:BK6"/>
    <mergeCell ref="BL6:BQ6"/>
    <mergeCell ref="BR6:BW6"/>
    <mergeCell ref="AP4:AY6"/>
    <mergeCell ref="AP7:AY7"/>
    <mergeCell ref="AP8:AY8"/>
    <mergeCell ref="AP11:AY11"/>
    <mergeCell ref="AZ4:DS4"/>
    <mergeCell ref="BF11:BK11"/>
    <mergeCell ref="BL11:BQ11"/>
    <mergeCell ref="AZ8:BE8"/>
    <mergeCell ref="BF8:BK8"/>
    <mergeCell ref="BL8:BQ8"/>
    <mergeCell ref="AD4:AO5"/>
    <mergeCell ref="A4:D7"/>
    <mergeCell ref="E4:Q7"/>
    <mergeCell ref="R7:W7"/>
    <mergeCell ref="R4:AC5"/>
    <mergeCell ref="X7:AC7"/>
    <mergeCell ref="R6:AC6"/>
    <mergeCell ref="AJ7:AO7"/>
    <mergeCell ref="AD6:AO6"/>
    <mergeCell ref="R11:W11"/>
    <mergeCell ref="AJ8:AO8"/>
    <mergeCell ref="X8:AC8"/>
    <mergeCell ref="AD8:AI8"/>
    <mergeCell ref="X10:AC10"/>
    <mergeCell ref="X9:AC9"/>
    <mergeCell ref="AD10:AI10"/>
    <mergeCell ref="AD9:AI9"/>
    <mergeCell ref="A8:D8"/>
    <mergeCell ref="E8:Q8"/>
    <mergeCell ref="R8:W8"/>
    <mergeCell ref="X11:AC11"/>
    <mergeCell ref="R10:W10"/>
    <mergeCell ref="R9:W9"/>
    <mergeCell ref="A10:D10"/>
    <mergeCell ref="A9:D9"/>
    <mergeCell ref="E10:Q10"/>
    <mergeCell ref="E9:Q9"/>
    <mergeCell ref="DH13:DM13"/>
    <mergeCell ref="DN13:DS13"/>
    <mergeCell ref="A2:DS2"/>
    <mergeCell ref="AD7:AI7"/>
    <mergeCell ref="AJ10:AO10"/>
    <mergeCell ref="AJ9:AO9"/>
    <mergeCell ref="AP10:AY10"/>
    <mergeCell ref="AP9:AY9"/>
    <mergeCell ref="AZ10:BE10"/>
    <mergeCell ref="AZ9:BE9"/>
    <mergeCell ref="BR11:BW11"/>
    <mergeCell ref="CD9:CI9"/>
    <mergeCell ref="CJ10:CO10"/>
    <mergeCell ref="CJ9:CO9"/>
    <mergeCell ref="BX13:CC13"/>
    <mergeCell ref="CD13:CI13"/>
    <mergeCell ref="BR10:BW10"/>
    <mergeCell ref="BR9:BW9"/>
    <mergeCell ref="BX10:CC10"/>
    <mergeCell ref="DB9:DG9"/>
    <mergeCell ref="DH10:DM10"/>
    <mergeCell ref="DH9:DM9"/>
    <mergeCell ref="CP10:CU10"/>
    <mergeCell ref="CP9:CU9"/>
    <mergeCell ref="CV10:DA10"/>
    <mergeCell ref="CV9:DA9"/>
    <mergeCell ref="BX9:CC9"/>
    <mergeCell ref="DB10:DG10"/>
    <mergeCell ref="CD10:CI10"/>
    <mergeCell ref="CP13:CU13"/>
    <mergeCell ref="DB13:DG13"/>
    <mergeCell ref="DB11:DG11"/>
    <mergeCell ref="CJ13:CO13"/>
    <mergeCell ref="CV13:DA13"/>
    <mergeCell ref="AJ13:AO13"/>
    <mergeCell ref="AP13:AY13"/>
    <mergeCell ref="AZ13:BE13"/>
    <mergeCell ref="BF13:BK13"/>
    <mergeCell ref="BL13:BQ13"/>
    <mergeCell ref="BR13:BW13"/>
    <mergeCell ref="AD12:AI12"/>
    <mergeCell ref="E12:Q12"/>
    <mergeCell ref="CS1:DS1"/>
    <mergeCell ref="DN10:DS10"/>
    <mergeCell ref="DN9:DS9"/>
    <mergeCell ref="A13:D13"/>
    <mergeCell ref="E13:Q13"/>
    <mergeCell ref="R13:W13"/>
    <mergeCell ref="X13:AC13"/>
    <mergeCell ref="AD13:AI13"/>
    <mergeCell ref="BF12:BK12"/>
    <mergeCell ref="BL12:BQ12"/>
    <mergeCell ref="BR12:BW12"/>
    <mergeCell ref="BX12:CC12"/>
    <mergeCell ref="A12:D12"/>
    <mergeCell ref="AJ12:AO12"/>
    <mergeCell ref="AP12:AY12"/>
    <mergeCell ref="AZ12:BE12"/>
    <mergeCell ref="R12:W12"/>
    <mergeCell ref="X12:AC12"/>
    <mergeCell ref="DB12:DG12"/>
    <mergeCell ref="DH12:DM12"/>
    <mergeCell ref="DN12:DS12"/>
    <mergeCell ref="CD12:CI12"/>
    <mergeCell ref="CJ12:CO12"/>
    <mergeCell ref="CP12:CU12"/>
    <mergeCell ref="CV12:DA12"/>
  </mergeCells>
  <printOptions/>
  <pageMargins left="0.2755905511811024" right="0.2362204724409449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T37"/>
  <sheetViews>
    <sheetView view="pageBreakPreview" zoomScaleNormal="120" zoomScaleSheetLayoutView="100" zoomScalePageLayoutView="0" workbookViewId="0" topLeftCell="A13">
      <selection activeCell="CC16" sqref="CC16"/>
    </sheetView>
  </sheetViews>
  <sheetFormatPr defaultColWidth="0.85546875" defaultRowHeight="12.75"/>
  <cols>
    <col min="1" max="11" width="0.85546875" style="12" customWidth="1"/>
    <col min="12" max="12" width="2.00390625" style="12" customWidth="1"/>
    <col min="13" max="13" width="1.57421875" style="12" customWidth="1"/>
    <col min="14" max="14" width="0.85546875" style="12" customWidth="1"/>
    <col min="15" max="15" width="1.7109375" style="12" customWidth="1"/>
    <col min="16" max="16" width="0.85546875" style="12" customWidth="1"/>
    <col min="17" max="18" width="1.57421875" style="12" customWidth="1"/>
    <col min="19" max="19" width="2.00390625" style="12" customWidth="1"/>
    <col min="20" max="20" width="1.8515625" style="12" customWidth="1"/>
    <col min="21" max="34" width="0.85546875" style="12" customWidth="1"/>
    <col min="35" max="35" width="2.140625" style="12" customWidth="1"/>
    <col min="36" max="36" width="0.85546875" style="12" customWidth="1"/>
    <col min="37" max="37" width="1.8515625" style="12" customWidth="1"/>
    <col min="38" max="39" width="0.85546875" style="12" customWidth="1"/>
    <col min="40" max="40" width="1.7109375" style="12" customWidth="1"/>
    <col min="41" max="41" width="0.85546875" style="12" customWidth="1"/>
    <col min="42" max="42" width="1.8515625" style="12" customWidth="1"/>
    <col min="43" max="71" width="0.85546875" style="12" customWidth="1"/>
    <col min="72" max="72" width="4.28125" style="12" customWidth="1"/>
    <col min="73" max="16384" width="0.85546875" style="12" customWidth="1"/>
  </cols>
  <sheetData>
    <row r="1" spans="47:72" ht="33.75" customHeight="1">
      <c r="AU1" s="224" t="s">
        <v>174</v>
      </c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</row>
    <row r="3" spans="1:72" s="13" customFormat="1" ht="28.5" customHeight="1">
      <c r="A3" s="223" t="s">
        <v>175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ht="13.5" thickBot="1">
      <c r="BT4" s="14" t="s">
        <v>139</v>
      </c>
    </row>
    <row r="5" spans="1:72" ht="38.25" customHeight="1" thickBot="1">
      <c r="A5" s="176" t="s">
        <v>1</v>
      </c>
      <c r="B5" s="177"/>
      <c r="C5" s="177"/>
      <c r="D5" s="177"/>
      <c r="E5" s="177"/>
      <c r="F5" s="177"/>
      <c r="G5" s="177"/>
      <c r="H5" s="177"/>
      <c r="I5" s="225"/>
      <c r="J5" s="176" t="s">
        <v>82</v>
      </c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225"/>
      <c r="BJ5" s="176" t="s">
        <v>176</v>
      </c>
      <c r="BK5" s="177"/>
      <c r="BL5" s="177"/>
      <c r="BM5" s="177"/>
      <c r="BN5" s="177"/>
      <c r="BO5" s="177"/>
      <c r="BP5" s="177"/>
      <c r="BQ5" s="177"/>
      <c r="BR5" s="177"/>
      <c r="BS5" s="177"/>
      <c r="BT5" s="178"/>
    </row>
    <row r="6" spans="1:72" s="15" customFormat="1" ht="12.75">
      <c r="A6" s="179" t="s">
        <v>18</v>
      </c>
      <c r="B6" s="180"/>
      <c r="C6" s="180"/>
      <c r="D6" s="180"/>
      <c r="E6" s="180"/>
      <c r="F6" s="180"/>
      <c r="G6" s="180"/>
      <c r="H6" s="180"/>
      <c r="I6" s="180"/>
      <c r="J6" s="181" t="s">
        <v>83</v>
      </c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3"/>
      <c r="BJ6" s="184">
        <f>SUM(BJ7,BJ14,BJ18,BJ19,BJ21)</f>
        <v>82.4</v>
      </c>
      <c r="BK6" s="184"/>
      <c r="BL6" s="184"/>
      <c r="BM6" s="184"/>
      <c r="BN6" s="184"/>
      <c r="BO6" s="184"/>
      <c r="BP6" s="184"/>
      <c r="BQ6" s="184"/>
      <c r="BR6" s="184"/>
      <c r="BS6" s="184"/>
      <c r="BT6" s="185"/>
    </row>
    <row r="7" spans="1:72" s="15" customFormat="1" ht="12.75">
      <c r="A7" s="186" t="s">
        <v>20</v>
      </c>
      <c r="B7" s="187"/>
      <c r="C7" s="187"/>
      <c r="D7" s="187"/>
      <c r="E7" s="187"/>
      <c r="F7" s="187"/>
      <c r="G7" s="187"/>
      <c r="H7" s="187"/>
      <c r="I7" s="187"/>
      <c r="J7" s="188" t="s">
        <v>84</v>
      </c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90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5"/>
    </row>
    <row r="8" spans="1:72" s="15" customFormat="1" ht="12.75">
      <c r="A8" s="186" t="s">
        <v>85</v>
      </c>
      <c r="B8" s="187"/>
      <c r="C8" s="187"/>
      <c r="D8" s="187"/>
      <c r="E8" s="187"/>
      <c r="F8" s="187"/>
      <c r="G8" s="187"/>
      <c r="H8" s="187"/>
      <c r="I8" s="187"/>
      <c r="J8" s="188" t="s">
        <v>86</v>
      </c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90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5"/>
    </row>
    <row r="9" spans="1:72" s="15" customFormat="1" ht="12.75">
      <c r="A9" s="186" t="s">
        <v>87</v>
      </c>
      <c r="B9" s="187"/>
      <c r="C9" s="187"/>
      <c r="D9" s="187"/>
      <c r="E9" s="187"/>
      <c r="F9" s="187"/>
      <c r="G9" s="187"/>
      <c r="H9" s="187"/>
      <c r="I9" s="187"/>
      <c r="J9" s="188" t="s">
        <v>88</v>
      </c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90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5"/>
    </row>
    <row r="10" spans="1:72" s="15" customFormat="1" ht="25.5" customHeight="1">
      <c r="A10" s="186" t="s">
        <v>89</v>
      </c>
      <c r="B10" s="187"/>
      <c r="C10" s="187"/>
      <c r="D10" s="187"/>
      <c r="E10" s="187"/>
      <c r="F10" s="187"/>
      <c r="G10" s="187"/>
      <c r="H10" s="187"/>
      <c r="I10" s="187"/>
      <c r="J10" s="191" t="s">
        <v>90</v>
      </c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3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5"/>
    </row>
    <row r="11" spans="1:72" s="15" customFormat="1" ht="12.75">
      <c r="A11" s="186" t="s">
        <v>91</v>
      </c>
      <c r="B11" s="187"/>
      <c r="C11" s="187"/>
      <c r="D11" s="187"/>
      <c r="E11" s="187"/>
      <c r="F11" s="187"/>
      <c r="G11" s="187"/>
      <c r="H11" s="187"/>
      <c r="I11" s="187"/>
      <c r="J11" s="188" t="s">
        <v>92</v>
      </c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90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5"/>
    </row>
    <row r="12" spans="1:72" s="15" customFormat="1" ht="12.75">
      <c r="A12" s="186" t="s">
        <v>93</v>
      </c>
      <c r="B12" s="187"/>
      <c r="C12" s="187"/>
      <c r="D12" s="187"/>
      <c r="E12" s="187"/>
      <c r="F12" s="187"/>
      <c r="G12" s="187"/>
      <c r="H12" s="187"/>
      <c r="I12" s="187"/>
      <c r="J12" s="188" t="s">
        <v>94</v>
      </c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90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5"/>
    </row>
    <row r="13" spans="1:72" s="15" customFormat="1" ht="12.75">
      <c r="A13" s="186" t="s">
        <v>95</v>
      </c>
      <c r="B13" s="187"/>
      <c r="C13" s="187"/>
      <c r="D13" s="187"/>
      <c r="E13" s="187"/>
      <c r="F13" s="187"/>
      <c r="G13" s="187"/>
      <c r="H13" s="187"/>
      <c r="I13" s="187"/>
      <c r="J13" s="188" t="s">
        <v>96</v>
      </c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90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5"/>
    </row>
    <row r="14" spans="1:72" s="15" customFormat="1" ht="12.75">
      <c r="A14" s="186" t="s">
        <v>28</v>
      </c>
      <c r="B14" s="187"/>
      <c r="C14" s="187"/>
      <c r="D14" s="187"/>
      <c r="E14" s="187"/>
      <c r="F14" s="187"/>
      <c r="G14" s="187"/>
      <c r="H14" s="187"/>
      <c r="I14" s="187"/>
      <c r="J14" s="188" t="s">
        <v>97</v>
      </c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90"/>
      <c r="BJ14" s="194">
        <f>SUM(BJ15:BT16)</f>
        <v>60.2</v>
      </c>
      <c r="BK14" s="194"/>
      <c r="BL14" s="194"/>
      <c r="BM14" s="194"/>
      <c r="BN14" s="194"/>
      <c r="BO14" s="194"/>
      <c r="BP14" s="194"/>
      <c r="BQ14" s="194"/>
      <c r="BR14" s="194"/>
      <c r="BS14" s="194"/>
      <c r="BT14" s="195"/>
    </row>
    <row r="15" spans="1:72" s="15" customFormat="1" ht="12.75">
      <c r="A15" s="186" t="s">
        <v>98</v>
      </c>
      <c r="B15" s="187"/>
      <c r="C15" s="187"/>
      <c r="D15" s="187"/>
      <c r="E15" s="187"/>
      <c r="F15" s="187"/>
      <c r="G15" s="187"/>
      <c r="H15" s="187"/>
      <c r="I15" s="187"/>
      <c r="J15" s="188" t="s">
        <v>99</v>
      </c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90"/>
      <c r="BJ15" s="196">
        <v>60.2</v>
      </c>
      <c r="BK15" s="194"/>
      <c r="BL15" s="194"/>
      <c r="BM15" s="194"/>
      <c r="BN15" s="194"/>
      <c r="BO15" s="194"/>
      <c r="BP15" s="194"/>
      <c r="BQ15" s="194"/>
      <c r="BR15" s="194"/>
      <c r="BS15" s="194"/>
      <c r="BT15" s="195"/>
    </row>
    <row r="16" spans="1:72" s="15" customFormat="1" ht="12.75">
      <c r="A16" s="186" t="s">
        <v>100</v>
      </c>
      <c r="B16" s="187"/>
      <c r="C16" s="187"/>
      <c r="D16" s="187"/>
      <c r="E16" s="187"/>
      <c r="F16" s="187"/>
      <c r="G16" s="187"/>
      <c r="H16" s="187"/>
      <c r="I16" s="187"/>
      <c r="J16" s="188" t="s">
        <v>101</v>
      </c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90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5"/>
    </row>
    <row r="17" spans="1:72" s="15" customFormat="1" ht="12.75">
      <c r="A17" s="186" t="s">
        <v>102</v>
      </c>
      <c r="B17" s="187"/>
      <c r="C17" s="187"/>
      <c r="D17" s="187"/>
      <c r="E17" s="187"/>
      <c r="F17" s="187"/>
      <c r="G17" s="187"/>
      <c r="H17" s="187"/>
      <c r="I17" s="187"/>
      <c r="J17" s="188" t="s">
        <v>103</v>
      </c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90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5"/>
    </row>
    <row r="18" spans="1:72" s="15" customFormat="1" ht="12.75">
      <c r="A18" s="186" t="s">
        <v>30</v>
      </c>
      <c r="B18" s="187"/>
      <c r="C18" s="187"/>
      <c r="D18" s="187"/>
      <c r="E18" s="187"/>
      <c r="F18" s="187"/>
      <c r="G18" s="187"/>
      <c r="H18" s="187"/>
      <c r="I18" s="187"/>
      <c r="J18" s="188" t="s">
        <v>104</v>
      </c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90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5"/>
    </row>
    <row r="19" spans="1:72" s="15" customFormat="1" ht="12.75">
      <c r="A19" s="186" t="s">
        <v>33</v>
      </c>
      <c r="B19" s="187"/>
      <c r="C19" s="187"/>
      <c r="D19" s="187"/>
      <c r="E19" s="187"/>
      <c r="F19" s="187"/>
      <c r="G19" s="187"/>
      <c r="H19" s="187"/>
      <c r="I19" s="187"/>
      <c r="J19" s="188" t="s">
        <v>105</v>
      </c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90"/>
      <c r="BJ19" s="194">
        <v>22.2</v>
      </c>
      <c r="BK19" s="194"/>
      <c r="BL19" s="194"/>
      <c r="BM19" s="194"/>
      <c r="BN19" s="194"/>
      <c r="BO19" s="194"/>
      <c r="BP19" s="194"/>
      <c r="BQ19" s="194"/>
      <c r="BR19" s="194"/>
      <c r="BS19" s="194"/>
      <c r="BT19" s="195"/>
    </row>
    <row r="20" spans="1:72" s="15" customFormat="1" ht="12.75">
      <c r="A20" s="186" t="s">
        <v>106</v>
      </c>
      <c r="B20" s="187"/>
      <c r="C20" s="187"/>
      <c r="D20" s="187"/>
      <c r="E20" s="187"/>
      <c r="F20" s="187"/>
      <c r="G20" s="187"/>
      <c r="H20" s="187"/>
      <c r="I20" s="187"/>
      <c r="J20" s="188" t="s">
        <v>107</v>
      </c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90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5"/>
    </row>
    <row r="21" spans="1:72" s="15" customFormat="1" ht="12.75">
      <c r="A21" s="186" t="s">
        <v>108</v>
      </c>
      <c r="B21" s="187"/>
      <c r="C21" s="187"/>
      <c r="D21" s="187"/>
      <c r="E21" s="187"/>
      <c r="F21" s="187"/>
      <c r="G21" s="187"/>
      <c r="H21" s="187"/>
      <c r="I21" s="187"/>
      <c r="J21" s="188" t="s">
        <v>109</v>
      </c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90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5"/>
    </row>
    <row r="22" spans="1:72" s="15" customFormat="1" ht="12.75">
      <c r="A22" s="186" t="s">
        <v>35</v>
      </c>
      <c r="B22" s="187"/>
      <c r="C22" s="187"/>
      <c r="D22" s="187"/>
      <c r="E22" s="187"/>
      <c r="F22" s="187"/>
      <c r="G22" s="187"/>
      <c r="H22" s="187"/>
      <c r="I22" s="187"/>
      <c r="J22" s="188" t="s">
        <v>110</v>
      </c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90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5"/>
    </row>
    <row r="23" spans="1:72" s="15" customFormat="1" ht="12.75">
      <c r="A23" s="186" t="s">
        <v>37</v>
      </c>
      <c r="B23" s="187"/>
      <c r="C23" s="187"/>
      <c r="D23" s="187"/>
      <c r="E23" s="187"/>
      <c r="F23" s="187"/>
      <c r="G23" s="187"/>
      <c r="H23" s="187"/>
      <c r="I23" s="187"/>
      <c r="J23" s="188" t="s">
        <v>111</v>
      </c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90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5"/>
    </row>
    <row r="24" spans="1:72" s="15" customFormat="1" ht="12.75">
      <c r="A24" s="186" t="s">
        <v>41</v>
      </c>
      <c r="B24" s="187"/>
      <c r="C24" s="187"/>
      <c r="D24" s="187"/>
      <c r="E24" s="187"/>
      <c r="F24" s="187"/>
      <c r="G24" s="187"/>
      <c r="H24" s="187"/>
      <c r="I24" s="187"/>
      <c r="J24" s="188" t="s">
        <v>112</v>
      </c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90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5"/>
    </row>
    <row r="25" spans="1:72" s="15" customFormat="1" ht="12.75">
      <c r="A25" s="186" t="s">
        <v>113</v>
      </c>
      <c r="B25" s="187"/>
      <c r="C25" s="187"/>
      <c r="D25" s="187"/>
      <c r="E25" s="187"/>
      <c r="F25" s="187"/>
      <c r="G25" s="187"/>
      <c r="H25" s="187"/>
      <c r="I25" s="187"/>
      <c r="J25" s="188" t="s">
        <v>114</v>
      </c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90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5"/>
    </row>
    <row r="26" spans="1:72" s="15" customFormat="1" ht="12.75">
      <c r="A26" s="186" t="s">
        <v>115</v>
      </c>
      <c r="B26" s="187"/>
      <c r="C26" s="187"/>
      <c r="D26" s="187"/>
      <c r="E26" s="187"/>
      <c r="F26" s="187"/>
      <c r="G26" s="187"/>
      <c r="H26" s="187"/>
      <c r="I26" s="187"/>
      <c r="J26" s="188" t="s">
        <v>116</v>
      </c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90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5"/>
    </row>
    <row r="27" spans="1:72" s="15" customFormat="1" ht="12.75">
      <c r="A27" s="186" t="s">
        <v>117</v>
      </c>
      <c r="B27" s="187"/>
      <c r="C27" s="187"/>
      <c r="D27" s="187"/>
      <c r="E27" s="187"/>
      <c r="F27" s="187"/>
      <c r="G27" s="187"/>
      <c r="H27" s="187"/>
      <c r="I27" s="187"/>
      <c r="J27" s="188" t="s">
        <v>118</v>
      </c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90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5"/>
    </row>
    <row r="28" spans="1:72" s="15" customFormat="1" ht="12.75">
      <c r="A28" s="186" t="s">
        <v>119</v>
      </c>
      <c r="B28" s="187"/>
      <c r="C28" s="187"/>
      <c r="D28" s="187"/>
      <c r="E28" s="187"/>
      <c r="F28" s="187"/>
      <c r="G28" s="187"/>
      <c r="H28" s="187"/>
      <c r="I28" s="187"/>
      <c r="J28" s="188" t="s">
        <v>120</v>
      </c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90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5"/>
    </row>
    <row r="29" spans="1:72" s="15" customFormat="1" ht="13.5" thickBot="1">
      <c r="A29" s="204" t="s">
        <v>121</v>
      </c>
      <c r="B29" s="205"/>
      <c r="C29" s="205"/>
      <c r="D29" s="205"/>
      <c r="E29" s="205"/>
      <c r="F29" s="205"/>
      <c r="G29" s="205"/>
      <c r="H29" s="205"/>
      <c r="I29" s="205"/>
      <c r="J29" s="206" t="s">
        <v>122</v>
      </c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8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10"/>
    </row>
    <row r="30" spans="1:72" s="16" customFormat="1" ht="12.75">
      <c r="A30" s="197"/>
      <c r="B30" s="198"/>
      <c r="C30" s="198"/>
      <c r="D30" s="198"/>
      <c r="E30" s="198"/>
      <c r="F30" s="198"/>
      <c r="G30" s="198"/>
      <c r="H30" s="198"/>
      <c r="I30" s="199"/>
      <c r="J30" s="200" t="s">
        <v>123</v>
      </c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2"/>
      <c r="BJ30" s="203">
        <f>SUM(BJ6,BJ22)</f>
        <v>82.4</v>
      </c>
      <c r="BK30" s="184"/>
      <c r="BL30" s="184"/>
      <c r="BM30" s="184"/>
      <c r="BN30" s="184"/>
      <c r="BO30" s="184"/>
      <c r="BP30" s="184"/>
      <c r="BQ30" s="184"/>
      <c r="BR30" s="184"/>
      <c r="BS30" s="184"/>
      <c r="BT30" s="185"/>
    </row>
    <row r="31" spans="1:72" s="15" customFormat="1" ht="12.75">
      <c r="A31" s="186"/>
      <c r="B31" s="187"/>
      <c r="C31" s="187"/>
      <c r="D31" s="187"/>
      <c r="E31" s="187"/>
      <c r="F31" s="187"/>
      <c r="G31" s="187"/>
      <c r="H31" s="187"/>
      <c r="I31" s="216"/>
      <c r="J31" s="217" t="s">
        <v>124</v>
      </c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218"/>
      <c r="BJ31" s="219"/>
      <c r="BK31" s="194"/>
      <c r="BL31" s="194"/>
      <c r="BM31" s="194"/>
      <c r="BN31" s="194"/>
      <c r="BO31" s="194"/>
      <c r="BP31" s="194"/>
      <c r="BQ31" s="194"/>
      <c r="BR31" s="194"/>
      <c r="BS31" s="194"/>
      <c r="BT31" s="195"/>
    </row>
    <row r="32" spans="1:72" s="15" customFormat="1" ht="12.75">
      <c r="A32" s="186"/>
      <c r="B32" s="187"/>
      <c r="C32" s="187"/>
      <c r="D32" s="187"/>
      <c r="E32" s="187"/>
      <c r="F32" s="187"/>
      <c r="G32" s="187"/>
      <c r="H32" s="187"/>
      <c r="I32" s="216"/>
      <c r="J32" s="220" t="s">
        <v>125</v>
      </c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2"/>
      <c r="BJ32" s="219"/>
      <c r="BK32" s="194"/>
      <c r="BL32" s="194"/>
      <c r="BM32" s="194"/>
      <c r="BN32" s="194"/>
      <c r="BO32" s="194"/>
      <c r="BP32" s="194"/>
      <c r="BQ32" s="194"/>
      <c r="BR32" s="194"/>
      <c r="BS32" s="194"/>
      <c r="BT32" s="195"/>
    </row>
    <row r="33" spans="1:72" s="15" customFormat="1" ht="13.5" thickBot="1">
      <c r="A33" s="204"/>
      <c r="B33" s="205"/>
      <c r="C33" s="205"/>
      <c r="D33" s="205"/>
      <c r="E33" s="205"/>
      <c r="F33" s="205"/>
      <c r="G33" s="205"/>
      <c r="H33" s="205"/>
      <c r="I33" s="211"/>
      <c r="J33" s="212" t="s">
        <v>126</v>
      </c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4"/>
      <c r="BJ33" s="215"/>
      <c r="BK33" s="209"/>
      <c r="BL33" s="209"/>
      <c r="BM33" s="209"/>
      <c r="BN33" s="209"/>
      <c r="BO33" s="209"/>
      <c r="BP33" s="209"/>
      <c r="BQ33" s="209"/>
      <c r="BR33" s="209"/>
      <c r="BS33" s="209"/>
      <c r="BT33" s="210"/>
    </row>
    <row r="34" spans="7:72" s="17" customFormat="1" ht="27.75" customHeight="1" hidden="1">
      <c r="G34" s="18" t="s">
        <v>57</v>
      </c>
      <c r="H34" s="174" t="s">
        <v>127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</row>
    <row r="35" spans="6:72" s="17" customFormat="1" ht="24" customHeight="1" hidden="1">
      <c r="F35" s="18"/>
      <c r="G35" s="18" t="s">
        <v>59</v>
      </c>
      <c r="H35" s="175" t="s">
        <v>128</v>
      </c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</row>
    <row r="36" spans="6:72" s="17" customFormat="1" ht="24" customHeight="1">
      <c r="F36" s="18"/>
      <c r="G36" s="1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</row>
    <row r="37" spans="1:7" s="20" customFormat="1" ht="16.5" customHeight="1">
      <c r="A37" s="20" t="s">
        <v>177</v>
      </c>
      <c r="F37" s="18"/>
      <c r="G37" s="18"/>
    </row>
  </sheetData>
  <sheetProtection/>
  <mergeCells count="91">
    <mergeCell ref="A3:BT3"/>
    <mergeCell ref="AU1:BT1"/>
    <mergeCell ref="BJ8:BT8"/>
    <mergeCell ref="J9:BI9"/>
    <mergeCell ref="BJ10:BT10"/>
    <mergeCell ref="A10:I10"/>
    <mergeCell ref="A9:I9"/>
    <mergeCell ref="A5:I5"/>
    <mergeCell ref="J5:BI5"/>
    <mergeCell ref="A8:I8"/>
    <mergeCell ref="A33:I33"/>
    <mergeCell ref="J33:BI33"/>
    <mergeCell ref="BJ33:BT33"/>
    <mergeCell ref="A31:I31"/>
    <mergeCell ref="J31:BI31"/>
    <mergeCell ref="A32:I32"/>
    <mergeCell ref="BJ32:BT32"/>
    <mergeCell ref="BJ31:BT31"/>
    <mergeCell ref="J32:BI32"/>
    <mergeCell ref="A30:I30"/>
    <mergeCell ref="J30:BI30"/>
    <mergeCell ref="BJ30:BT30"/>
    <mergeCell ref="A29:I29"/>
    <mergeCell ref="J29:BI29"/>
    <mergeCell ref="BJ29:BT29"/>
    <mergeCell ref="BJ27:BT27"/>
    <mergeCell ref="BJ28:BT28"/>
    <mergeCell ref="A27:I27"/>
    <mergeCell ref="J27:BI27"/>
    <mergeCell ref="A28:I28"/>
    <mergeCell ref="J28:BI28"/>
    <mergeCell ref="A26:I26"/>
    <mergeCell ref="J26:BI26"/>
    <mergeCell ref="BJ26:BT26"/>
    <mergeCell ref="A25:I25"/>
    <mergeCell ref="J25:BI25"/>
    <mergeCell ref="BJ25:BT25"/>
    <mergeCell ref="J21:BI21"/>
    <mergeCell ref="BJ21:BT21"/>
    <mergeCell ref="A22:I22"/>
    <mergeCell ref="J22:BI22"/>
    <mergeCell ref="BJ24:BT24"/>
    <mergeCell ref="BJ23:BT23"/>
    <mergeCell ref="A23:I23"/>
    <mergeCell ref="J23:BI23"/>
    <mergeCell ref="A24:I24"/>
    <mergeCell ref="J24:BI24"/>
    <mergeCell ref="A18:I18"/>
    <mergeCell ref="J18:BI18"/>
    <mergeCell ref="BJ22:BT22"/>
    <mergeCell ref="A19:I19"/>
    <mergeCell ref="J19:BI19"/>
    <mergeCell ref="A20:I20"/>
    <mergeCell ref="J20:BI20"/>
    <mergeCell ref="BJ20:BT20"/>
    <mergeCell ref="BJ19:BT19"/>
    <mergeCell ref="A21:I21"/>
    <mergeCell ref="BJ18:BT18"/>
    <mergeCell ref="A15:I15"/>
    <mergeCell ref="J15:BI15"/>
    <mergeCell ref="A16:I16"/>
    <mergeCell ref="J16:BI16"/>
    <mergeCell ref="BJ16:BT16"/>
    <mergeCell ref="BJ15:BT15"/>
    <mergeCell ref="A17:I17"/>
    <mergeCell ref="J17:BI17"/>
    <mergeCell ref="BJ17:BT17"/>
    <mergeCell ref="BJ14:BT14"/>
    <mergeCell ref="J11:BI11"/>
    <mergeCell ref="A13:I13"/>
    <mergeCell ref="J13:BI13"/>
    <mergeCell ref="BJ13:BT13"/>
    <mergeCell ref="A14:I14"/>
    <mergeCell ref="J14:BI14"/>
    <mergeCell ref="BJ7:BT7"/>
    <mergeCell ref="A11:I11"/>
    <mergeCell ref="A12:I12"/>
    <mergeCell ref="J12:BI12"/>
    <mergeCell ref="BJ12:BT12"/>
    <mergeCell ref="BJ11:BT11"/>
    <mergeCell ref="J8:BI8"/>
    <mergeCell ref="H34:BT34"/>
    <mergeCell ref="H35:BT35"/>
    <mergeCell ref="BJ5:BT5"/>
    <mergeCell ref="A6:I6"/>
    <mergeCell ref="J6:BI6"/>
    <mergeCell ref="BJ6:BT6"/>
    <mergeCell ref="A7:I7"/>
    <mergeCell ref="J7:BI7"/>
    <mergeCell ref="J10:BI10"/>
    <mergeCell ref="BJ9:BT9"/>
  </mergeCells>
  <printOptions/>
  <pageMargins left="0.9448818897637796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</cp:lastModifiedBy>
  <cp:lastPrinted>2014-02-28T01:54:42Z</cp:lastPrinted>
  <dcterms:created xsi:type="dcterms:W3CDTF">1996-10-08T23:32:33Z</dcterms:created>
  <dcterms:modified xsi:type="dcterms:W3CDTF">2014-05-05T00:34:52Z</dcterms:modified>
  <cp:category/>
  <cp:version/>
  <cp:contentType/>
  <cp:contentStatus/>
</cp:coreProperties>
</file>